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2"/>
  </bookViews>
  <sheets>
    <sheet name="343_113" sheetId="1" r:id="rId1"/>
    <sheet name="343,114" sheetId="2" r:id="rId2"/>
    <sheet name="343,115" sheetId="3" r:id="rId3"/>
  </sheets>
  <definedNames/>
  <calcPr fullCalcOnLoad="1"/>
</workbook>
</file>

<file path=xl/sharedStrings.xml><?xml version="1.0" encoding="utf-8"?>
<sst xmlns="http://schemas.openxmlformats.org/spreadsheetml/2006/main" count="275" uniqueCount="114">
  <si>
    <t>Biểu số 113/CK TC-NSNN
(Ban hành kèm theo Thông tư số 343/2016/TT-BTC
ngày 30/12/ 2016 của Bộ Tài chính)</t>
  </si>
  <si>
    <t>UBND XÃ DANH THẮNG
Mã QHNS: 1078831</t>
  </si>
  <si>
    <t>CÂN ĐỐI NGÂN SÁCH XÃ QUÝ (6 THÁNG, NĂM)</t>
  </si>
  <si>
    <t>Đơn vị tính: đồng</t>
  </si>
  <si>
    <t>STT</t>
  </si>
  <si>
    <t>NỘI DUNG THU</t>
  </si>
  <si>
    <t>DỰ TOÁN NĂM</t>
  </si>
  <si>
    <t>ƯỚC THỰC HIỆN QUÝ (6 THÁNG, NĂM)</t>
  </si>
  <si>
    <t>SO SÁNH (%)</t>
  </si>
  <si>
    <t>A</t>
  </si>
  <si>
    <t>B</t>
  </si>
  <si>
    <t>1</t>
  </si>
  <si>
    <t>2</t>
  </si>
  <si>
    <t>3</t>
  </si>
  <si>
    <t>I</t>
  </si>
  <si>
    <t>Tổng số thu</t>
  </si>
  <si>
    <t>1.</t>
  </si>
  <si>
    <t>Các khoản thu 100%</t>
  </si>
  <si>
    <t>2.</t>
  </si>
  <si>
    <t>Các khoản thu phân chia theo tỷ lệ phần trăm (%)</t>
  </si>
  <si>
    <t>3.</t>
  </si>
  <si>
    <t>Thu chuyển nguồn</t>
  </si>
  <si>
    <t xml:space="preserve"> </t>
  </si>
  <si>
    <t>4.</t>
  </si>
  <si>
    <t>Thu bổ sung từ ngân sách cấp trên</t>
  </si>
  <si>
    <t>- Bổ sung cân đối ngân sách</t>
  </si>
  <si>
    <t>- Bổ sung có mục tiêu</t>
  </si>
  <si>
    <t>II.</t>
  </si>
  <si>
    <t>Tổng số chi</t>
  </si>
  <si>
    <t>Chi đầu tư phát triển</t>
  </si>
  <si>
    <t>Chi thường xuyên</t>
  </si>
  <si>
    <t>Dự phòng</t>
  </si>
  <si>
    <t>Quý 1 Năm 2024</t>
  </si>
  <si>
    <t>Biểu số 114/CK TC-NSNN
(Ban hành kèm theo Thông tư số 343/2016/TT-BTC
ngày 30/12/ 2016 của Bộ Tài chính)</t>
  </si>
  <si>
    <t>ƯỚC THỰC HIỆN THU NGÂN SÁCH XÃ</t>
  </si>
  <si>
    <t>Nội dung</t>
  </si>
  <si>
    <t>Dự toán</t>
  </si>
  <si>
    <t>Quyết toán</t>
  </si>
  <si>
    <t>So sánh (%)</t>
  </si>
  <si>
    <t>Thu NSNN</t>
  </si>
  <si>
    <t>Thu NSX</t>
  </si>
  <si>
    <t>4</t>
  </si>
  <si>
    <t>5</t>
  </si>
  <si>
    <t>6</t>
  </si>
  <si>
    <t>I. Các khoản thu 100%</t>
  </si>
  <si>
    <t>- Phí, lệ phí</t>
  </si>
  <si>
    <t>- Thu từ quỹ đất công ích và thu hoa lợi công sản khác</t>
  </si>
  <si>
    <t>- Thu thuế đất PNN</t>
  </si>
  <si>
    <t>- Thu phạt, tịch thu khác theo quy định</t>
  </si>
  <si>
    <t>- Thu từ tài sản được xác lập quyền sở hữu của nhà nước theo quy định</t>
  </si>
  <si>
    <t>- Đóng góp của nhân dân theo quy định</t>
  </si>
  <si>
    <t>- Đóng góp tự nguyện của các tổ chức, cá nhân</t>
  </si>
  <si>
    <t>- Thu khác</t>
  </si>
  <si>
    <t>II. Các khoản thu phân chia theo tỷ lệ phần trăm (%)</t>
  </si>
  <si>
    <t>1. Các khoản thu phân chia</t>
  </si>
  <si>
    <t>- Thuế sử dụng đất nông nghiệp thu từ hộ gia đình</t>
  </si>
  <si>
    <t>- Lệ phí môn bài thu từ cá nhân, hộ kinh doanh</t>
  </si>
  <si>
    <t>- Lệ phí trước bạ nhà, đất</t>
  </si>
  <si>
    <t>2. Các khoản thu phân chia khác do cấp tỉnh quy định</t>
  </si>
  <si>
    <t>- Thuế giá trị gia tăng</t>
  </si>
  <si>
    <t>- Thuế TNDN</t>
  </si>
  <si>
    <t>- Thuế thu nhập cá nhân</t>
  </si>
  <si>
    <t>- Thu điều tiết tiền đất</t>
  </si>
  <si>
    <t>III. Thu viện trợ không hoàn lại trực tiếp cho xã (nếu có)</t>
  </si>
  <si>
    <t>IV. Thu chuyển nguồn</t>
  </si>
  <si>
    <t>V. Thu kết dư ngân sách năm trước</t>
  </si>
  <si>
    <t>VI. Thu bổ sung từ ngân sách cấp trên</t>
  </si>
  <si>
    <t>Biểu số 115/CK TC-NSNN
(Ban hành kèm theo Thông tư số 343/2016/TT-BTC
ngày 30/12/ 2016 của Bộ Tài chính)</t>
  </si>
  <si>
    <t>ƯỚC THỰC HIỆN CHI NGÂN SÁCH XÃ</t>
  </si>
  <si>
    <t>Quý 1 Năm 2023</t>
  </si>
  <si>
    <t>Khoản mục</t>
  </si>
  <si>
    <t>Tổng số</t>
  </si>
  <si>
    <t>ĐTPT</t>
  </si>
  <si>
    <t>TX</t>
  </si>
  <si>
    <t>7</t>
  </si>
  <si>
    <t>8</t>
  </si>
  <si>
    <t>9</t>
  </si>
  <si>
    <t>Tổng chi ngân sách xã</t>
  </si>
  <si>
    <t>1. Chi cho công tác dân quân tự vệ, trật tư an toàn xã hội</t>
  </si>
  <si>
    <t>- Chi dân quân tự vệ</t>
  </si>
  <si>
    <t>- Chi trật tư an toàn xã hội</t>
  </si>
  <si>
    <t>2.Ch ứng dụng, chuyển giao công nghệ</t>
  </si>
  <si>
    <t>3. Chi y tế</t>
  </si>
  <si>
    <t>4. Chi văn hóa, thông tin</t>
  </si>
  <si>
    <t>5. Chi phát thanh, truyền hình</t>
  </si>
  <si>
    <t>6. Chi thể dục, thể thao</t>
  </si>
  <si>
    <t>7. Chi bảo vệ môi trường</t>
  </si>
  <si>
    <t>8. Chi các hoạt động kinh tế</t>
  </si>
  <si>
    <t>- Giao thông</t>
  </si>
  <si>
    <t>- Nông - lâm - thủy lợi - hải sản</t>
  </si>
  <si>
    <t>- Thị chính</t>
  </si>
  <si>
    <t>- Thương mại, du lịch</t>
  </si>
  <si>
    <t>- Các hoạt động kinh tế khác</t>
  </si>
  <si>
    <t>9. Chi quản lý Nhà nước, Đảng, đoàn thể</t>
  </si>
  <si>
    <t>Trong đó: Quỹ lương</t>
  </si>
  <si>
    <t>9.1. Quản lý Nhà nước</t>
  </si>
  <si>
    <t>9.2. Đảng Cộng sản Việt Nam</t>
  </si>
  <si>
    <t>9.3. Mặt trận Tổ quốc Việt Nam</t>
  </si>
  <si>
    <t>9.4. Đoàn Thanh niên Cộng sản HCM</t>
  </si>
  <si>
    <t>9.5. Hội Liên hiệp Phụ nữ</t>
  </si>
  <si>
    <t>9.6. Hội Cựu chiến binh</t>
  </si>
  <si>
    <t>9.7. Hội Nông dân</t>
  </si>
  <si>
    <t>9.8. Hội Chữ Thập đỏ</t>
  </si>
  <si>
    <t>9.9. Hội Người cao tuổi</t>
  </si>
  <si>
    <t>9.10.  y tế, dân số</t>
  </si>
  <si>
    <t>9.11. Chi sự nghiệp giáo dục</t>
  </si>
  <si>
    <t>10. Chi cho công tác xã hội</t>
  </si>
  <si>
    <t>- Trợ cấp hàng tháng cho cán bộ xã nghỉ việc theo chế độ quy định và trợ cấp khác</t>
  </si>
  <si>
    <t>- Trẻ mồ côi, người già không nơi nương tựa</t>
  </si>
  <si>
    <t>- Trợ cấp xã hội</t>
  </si>
  <si>
    <t>- Khác</t>
  </si>
  <si>
    <t>11. Chi khác</t>
  </si>
  <si>
    <t>12. Dự phòng</t>
  </si>
  <si>
    <t>13. Chi chuyển nguồn sang ngân sách năm sau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</si>
</sst>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5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 wrapText="1"/>
    </xf>
    <xf numFmtId="0" fontId="2" fillId="33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7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187" fontId="6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181" fontId="6" fillId="0" borderId="10" xfId="42" applyNumberFormat="1" applyFont="1" applyFill="1" applyBorder="1" applyAlignment="1">
      <alignment horizontal="right" vertical="center" wrapText="1"/>
    </xf>
    <xf numFmtId="181" fontId="5" fillId="0" borderId="10" xfId="42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right" vertical="center" wrapText="1"/>
    </xf>
    <xf numFmtId="0" fontId="54" fillId="0" borderId="24" xfId="0" applyFont="1" applyFill="1" applyBorder="1" applyAlignment="1">
      <alignment horizontal="left" vertical="center" wrapText="1"/>
    </xf>
    <xf numFmtId="0" fontId="54" fillId="0" borderId="25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3" fontId="54" fillId="0" borderId="24" xfId="0" applyNumberFormat="1" applyFont="1" applyFill="1" applyBorder="1" applyAlignment="1">
      <alignment horizontal="right" vertical="center" wrapText="1"/>
    </xf>
    <xf numFmtId="3" fontId="54" fillId="0" borderId="25" xfId="0" applyNumberFormat="1" applyFont="1" applyFill="1" applyBorder="1" applyAlignment="1">
      <alignment horizontal="right" vertical="center" wrapText="1"/>
    </xf>
    <xf numFmtId="3" fontId="54" fillId="0" borderId="26" xfId="0" applyNumberFormat="1" applyFont="1" applyFill="1" applyBorder="1" applyAlignment="1">
      <alignment horizontal="right" vertical="center" wrapText="1"/>
    </xf>
    <xf numFmtId="0" fontId="55" fillId="33" borderId="0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3" fontId="6" fillId="0" borderId="26" xfId="0" applyNumberFormat="1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 quotePrefix="1">
      <alignment horizontal="left" vertical="center" wrapText="1"/>
    </xf>
    <xf numFmtId="0" fontId="6" fillId="0" borderId="25" xfId="0" applyFont="1" applyFill="1" applyBorder="1" applyAlignment="1" quotePrefix="1">
      <alignment horizontal="left" vertical="center" wrapText="1"/>
    </xf>
    <xf numFmtId="0" fontId="6" fillId="0" borderId="26" xfId="0" applyFont="1" applyFill="1" applyBorder="1" applyAlignment="1" quotePrefix="1">
      <alignment horizontal="left" vertical="center" wrapText="1"/>
    </xf>
    <xf numFmtId="181" fontId="6" fillId="0" borderId="24" xfId="42" applyNumberFormat="1" applyFont="1" applyFill="1" applyBorder="1" applyAlignment="1">
      <alignment horizontal="right" vertical="center" wrapText="1"/>
    </xf>
    <xf numFmtId="181" fontId="6" fillId="0" borderId="25" xfId="42" applyNumberFormat="1" applyFont="1" applyFill="1" applyBorder="1" applyAlignment="1">
      <alignment horizontal="right" vertical="center" wrapText="1"/>
    </xf>
    <xf numFmtId="181" fontId="6" fillId="0" borderId="26" xfId="42" applyNumberFormat="1" applyFont="1" applyFill="1" applyBorder="1" applyAlignment="1">
      <alignment horizontal="right" vertical="center" wrapText="1"/>
    </xf>
    <xf numFmtId="181" fontId="5" fillId="0" borderId="24" xfId="42" applyNumberFormat="1" applyFont="1" applyFill="1" applyBorder="1" applyAlignment="1">
      <alignment horizontal="right" vertical="center" wrapText="1"/>
    </xf>
    <xf numFmtId="181" fontId="5" fillId="0" borderId="25" xfId="42" applyNumberFormat="1" applyFont="1" applyFill="1" applyBorder="1" applyAlignment="1">
      <alignment horizontal="right" vertical="center" wrapText="1"/>
    </xf>
    <xf numFmtId="181" fontId="5" fillId="0" borderId="26" xfId="42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30" fillId="33" borderId="0" xfId="0" applyFont="1" applyFill="1" applyBorder="1" applyAlignment="1">
      <alignment horizontal="center" vertical="top" wrapText="1"/>
    </xf>
    <xf numFmtId="0" fontId="30" fillId="33" borderId="0" xfId="0" applyFont="1" applyFill="1" applyAlignment="1">
      <alignment vertical="top" wrapText="1"/>
    </xf>
    <xf numFmtId="0" fontId="30" fillId="0" borderId="0" xfId="0" applyFont="1" applyFill="1" applyBorder="1" applyAlignment="1">
      <alignment horizontal="right" vertical="top" wrapText="1"/>
    </xf>
    <xf numFmtId="0" fontId="31" fillId="0" borderId="12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vertical="top" wrapText="1"/>
    </xf>
    <xf numFmtId="0" fontId="29" fillId="0" borderId="16" xfId="0" applyFont="1" applyFill="1" applyBorder="1" applyAlignment="1">
      <alignment vertical="top" wrapText="1"/>
    </xf>
    <xf numFmtId="0" fontId="32" fillId="0" borderId="16" xfId="0" applyFont="1" applyFill="1" applyBorder="1" applyAlignment="1">
      <alignment vertical="top" wrapText="1"/>
    </xf>
    <xf numFmtId="0" fontId="30" fillId="0" borderId="17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top" wrapText="1"/>
    </xf>
    <xf numFmtId="0" fontId="29" fillId="0" borderId="20" xfId="0" applyFont="1" applyFill="1" applyBorder="1" applyAlignment="1">
      <alignment vertical="top" wrapText="1"/>
    </xf>
    <xf numFmtId="0" fontId="30" fillId="0" borderId="17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vertical="top" wrapText="1"/>
    </xf>
    <xf numFmtId="0" fontId="31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3" fontId="30" fillId="0" borderId="1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right" vertical="center" wrapText="1"/>
    </xf>
    <xf numFmtId="181" fontId="30" fillId="0" borderId="10" xfId="0" applyNumberFormat="1" applyFont="1" applyFill="1" applyBorder="1" applyAlignment="1">
      <alignment horizontal="right" vertical="center" wrapText="1"/>
    </xf>
    <xf numFmtId="181" fontId="30" fillId="0" borderId="10" xfId="42" applyNumberFormat="1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left" vertical="center" wrapText="1"/>
    </xf>
    <xf numFmtId="3" fontId="34" fillId="0" borderId="10" xfId="0" applyNumberFormat="1" applyFont="1" applyFill="1" applyBorder="1" applyAlignment="1">
      <alignment horizontal="right" vertical="center" wrapText="1"/>
    </xf>
    <xf numFmtId="0" fontId="34" fillId="0" borderId="10" xfId="0" applyFont="1" applyFill="1" applyBorder="1" applyAlignment="1">
      <alignment horizontal="right" vertical="center" wrapText="1"/>
    </xf>
    <xf numFmtId="181" fontId="34" fillId="0" borderId="10" xfId="42" applyNumberFormat="1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5"/>
  <sheetViews>
    <sheetView showGridLines="0" zoomScalePageLayoutView="0" workbookViewId="0" topLeftCell="A4">
      <selection activeCell="I10" sqref="I10:J10"/>
    </sheetView>
  </sheetViews>
  <sheetFormatPr defaultColWidth="9.140625" defaultRowHeight="12.75"/>
  <cols>
    <col min="1" max="1" width="2.140625" style="0" customWidth="1"/>
    <col min="2" max="3" width="4.8515625" style="0" customWidth="1"/>
    <col min="4" max="4" width="40.7109375" style="0" customWidth="1"/>
    <col min="5" max="5" width="7.00390625" style="0" customWidth="1"/>
    <col min="6" max="6" width="1.57421875" style="0" customWidth="1"/>
    <col min="7" max="7" width="9.7109375" style="0" customWidth="1"/>
    <col min="8" max="8" width="5.57421875" style="0" customWidth="1"/>
    <col min="9" max="9" width="17.28125" style="0" customWidth="1"/>
    <col min="10" max="10" width="6.140625" style="0" customWidth="1"/>
    <col min="11" max="11" width="13.421875" style="0" customWidth="1"/>
    <col min="12" max="12" width="12.57421875" style="0" customWidth="1"/>
    <col min="13" max="13" width="9.57421875" style="0" customWidth="1"/>
  </cols>
  <sheetData>
    <row r="1" spans="1:13" ht="49.5" customHeight="1">
      <c r="A1" s="19" t="s">
        <v>1</v>
      </c>
      <c r="B1" s="19"/>
      <c r="C1" s="19"/>
      <c r="D1" s="19"/>
      <c r="E1" s="19"/>
      <c r="F1" s="2"/>
      <c r="G1" s="20" t="s">
        <v>0</v>
      </c>
      <c r="H1" s="20"/>
      <c r="I1" s="20"/>
      <c r="J1" s="20"/>
      <c r="K1" s="20"/>
      <c r="L1" s="20"/>
      <c r="M1" s="20"/>
    </row>
    <row r="2" spans="1:13" ht="22.5" customHeight="1">
      <c r="A2" s="2"/>
      <c r="B2" s="3"/>
      <c r="C2" s="3"/>
      <c r="D2" s="21" t="s">
        <v>2</v>
      </c>
      <c r="E2" s="21"/>
      <c r="F2" s="21"/>
      <c r="G2" s="21"/>
      <c r="H2" s="21"/>
      <c r="I2" s="21"/>
      <c r="J2" s="3"/>
      <c r="K2" s="3"/>
      <c r="L2" s="3"/>
      <c r="M2" s="2"/>
    </row>
    <row r="3" spans="1:13" ht="18" customHeight="1">
      <c r="A3" s="2"/>
      <c r="B3" s="2"/>
      <c r="C3" s="2"/>
      <c r="D3" s="6" t="s">
        <v>32</v>
      </c>
      <c r="E3" s="6"/>
      <c r="F3" s="6"/>
      <c r="G3" s="6"/>
      <c r="H3" s="6"/>
      <c r="I3" s="6"/>
      <c r="J3" s="2"/>
      <c r="K3" s="2"/>
      <c r="L3" s="2"/>
      <c r="M3" s="2"/>
    </row>
    <row r="4" spans="1:13" ht="5.2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/>
    </row>
    <row r="5" spans="1:13" ht="18" customHeight="1">
      <c r="A5" s="1"/>
      <c r="B5" s="4"/>
      <c r="C5" s="4"/>
      <c r="D5" s="4"/>
      <c r="E5" s="4"/>
      <c r="F5" s="4"/>
      <c r="G5" s="4"/>
      <c r="H5" s="22" t="s">
        <v>3</v>
      </c>
      <c r="I5" s="22"/>
      <c r="J5" s="22"/>
      <c r="K5" s="22"/>
      <c r="L5" s="4"/>
      <c r="M5" s="1"/>
    </row>
    <row r="6" spans="1:13" ht="33.75" customHeight="1">
      <c r="A6" s="23" t="s">
        <v>4</v>
      </c>
      <c r="B6" s="23"/>
      <c r="C6" s="23" t="s">
        <v>5</v>
      </c>
      <c r="D6" s="23"/>
      <c r="E6" s="23" t="s">
        <v>6</v>
      </c>
      <c r="F6" s="23"/>
      <c r="G6" s="23"/>
      <c r="H6" s="23"/>
      <c r="I6" s="23" t="s">
        <v>7</v>
      </c>
      <c r="J6" s="23"/>
      <c r="K6" s="23" t="s">
        <v>8</v>
      </c>
      <c r="L6" s="23"/>
      <c r="M6" s="1"/>
    </row>
    <row r="7" spans="1:13" ht="19.5" customHeight="1">
      <c r="A7" s="18" t="s">
        <v>9</v>
      </c>
      <c r="B7" s="18"/>
      <c r="C7" s="18" t="s">
        <v>10</v>
      </c>
      <c r="D7" s="18"/>
      <c r="E7" s="18" t="s">
        <v>11</v>
      </c>
      <c r="F7" s="18"/>
      <c r="G7" s="18"/>
      <c r="H7" s="18"/>
      <c r="I7" s="18" t="s">
        <v>12</v>
      </c>
      <c r="J7" s="18"/>
      <c r="K7" s="18" t="s">
        <v>13</v>
      </c>
      <c r="L7" s="18"/>
      <c r="M7" s="1"/>
    </row>
    <row r="8" spans="1:13" ht="19.5" customHeight="1">
      <c r="A8" s="12" t="s">
        <v>14</v>
      </c>
      <c r="B8" s="12"/>
      <c r="C8" s="13" t="s">
        <v>15</v>
      </c>
      <c r="D8" s="13"/>
      <c r="E8" s="14">
        <f>E9+E10+E11+E12</f>
        <v>10049000000</v>
      </c>
      <c r="F8" s="15"/>
      <c r="G8" s="15"/>
      <c r="H8" s="15"/>
      <c r="I8" s="14">
        <f>I9+I10+I11+I12</f>
        <v>5772002606</v>
      </c>
      <c r="J8" s="15"/>
      <c r="K8" s="11">
        <f>I8/E8*100</f>
        <v>57.43857703254055</v>
      </c>
      <c r="L8" s="11"/>
      <c r="M8" s="1"/>
    </row>
    <row r="9" spans="1:13" ht="19.5" customHeight="1">
      <c r="A9" s="12" t="s">
        <v>16</v>
      </c>
      <c r="B9" s="12"/>
      <c r="C9" s="13" t="s">
        <v>17</v>
      </c>
      <c r="D9" s="13"/>
      <c r="E9" s="14">
        <v>322000000</v>
      </c>
      <c r="F9" s="15"/>
      <c r="G9" s="15"/>
      <c r="H9" s="15"/>
      <c r="I9" s="14">
        <v>62558707</v>
      </c>
      <c r="J9" s="15"/>
      <c r="K9" s="11">
        <f aca="true" t="shared" si="0" ref="K9:K17">I9/E9*100</f>
        <v>19.428169875776398</v>
      </c>
      <c r="L9" s="11"/>
      <c r="M9" s="1"/>
    </row>
    <row r="10" spans="1:13" ht="19.5" customHeight="1">
      <c r="A10" s="12" t="s">
        <v>18</v>
      </c>
      <c r="B10" s="12"/>
      <c r="C10" s="13" t="s">
        <v>19</v>
      </c>
      <c r="D10" s="13"/>
      <c r="E10" s="14">
        <v>4974000000</v>
      </c>
      <c r="F10" s="15"/>
      <c r="G10" s="15"/>
      <c r="H10" s="15"/>
      <c r="I10" s="14">
        <v>561625679</v>
      </c>
      <c r="J10" s="15"/>
      <c r="K10" s="11">
        <f t="shared" si="0"/>
        <v>11.291227965420186</v>
      </c>
      <c r="L10" s="11"/>
      <c r="M10" s="1"/>
    </row>
    <row r="11" spans="1:13" ht="19.5" customHeight="1">
      <c r="A11" s="12" t="s">
        <v>20</v>
      </c>
      <c r="B11" s="12"/>
      <c r="C11" s="13" t="s">
        <v>21</v>
      </c>
      <c r="D11" s="13"/>
      <c r="E11" s="17">
        <v>788000000</v>
      </c>
      <c r="F11" s="17"/>
      <c r="G11" s="17"/>
      <c r="H11" s="17"/>
      <c r="I11" s="14">
        <v>4571414220</v>
      </c>
      <c r="J11" s="15"/>
      <c r="K11" s="11">
        <f t="shared" si="0"/>
        <v>580.1287081218275</v>
      </c>
      <c r="L11" s="11"/>
      <c r="M11" s="1"/>
    </row>
    <row r="12" spans="1:13" ht="19.5" customHeight="1">
      <c r="A12" s="12" t="s">
        <v>23</v>
      </c>
      <c r="B12" s="12"/>
      <c r="C12" s="13" t="s">
        <v>24</v>
      </c>
      <c r="D12" s="13"/>
      <c r="E12" s="14">
        <f>E13+E14</f>
        <v>3965000000</v>
      </c>
      <c r="F12" s="15"/>
      <c r="G12" s="15"/>
      <c r="H12" s="15"/>
      <c r="I12" s="14">
        <f>I13+I14</f>
        <v>576404000</v>
      </c>
      <c r="J12" s="15"/>
      <c r="K12" s="11">
        <f t="shared" si="0"/>
        <v>14.537301387137452</v>
      </c>
      <c r="L12" s="11"/>
      <c r="M12" s="1"/>
    </row>
    <row r="13" spans="1:13" ht="19.5" customHeight="1">
      <c r="A13" s="7"/>
      <c r="B13" s="7"/>
      <c r="C13" s="8" t="s">
        <v>25</v>
      </c>
      <c r="D13" s="8"/>
      <c r="E13" s="9">
        <v>3439000000</v>
      </c>
      <c r="F13" s="10"/>
      <c r="G13" s="10"/>
      <c r="H13" s="10"/>
      <c r="I13" s="9">
        <v>0</v>
      </c>
      <c r="J13" s="10"/>
      <c r="K13" s="11">
        <f t="shared" si="0"/>
        <v>0</v>
      </c>
      <c r="L13" s="11"/>
      <c r="M13" s="1"/>
    </row>
    <row r="14" spans="1:13" ht="19.5" customHeight="1">
      <c r="A14" s="7"/>
      <c r="B14" s="7"/>
      <c r="C14" s="8" t="s">
        <v>26</v>
      </c>
      <c r="D14" s="8"/>
      <c r="E14" s="9">
        <v>526000000</v>
      </c>
      <c r="F14" s="10"/>
      <c r="G14" s="10"/>
      <c r="H14" s="10"/>
      <c r="I14" s="16">
        <v>576404000</v>
      </c>
      <c r="J14" s="16"/>
      <c r="K14" s="11">
        <f t="shared" si="0"/>
        <v>109.58250950570343</v>
      </c>
      <c r="L14" s="11"/>
      <c r="M14" s="1"/>
    </row>
    <row r="15" spans="1:13" ht="19.5" customHeight="1">
      <c r="A15" s="12" t="s">
        <v>27</v>
      </c>
      <c r="B15" s="12"/>
      <c r="C15" s="13" t="s">
        <v>28</v>
      </c>
      <c r="D15" s="13"/>
      <c r="E15" s="14">
        <f>E16+E17+E18</f>
        <v>10049000000</v>
      </c>
      <c r="F15" s="15"/>
      <c r="G15" s="15"/>
      <c r="H15" s="15"/>
      <c r="I15" s="14">
        <f>I16+I17+I18</f>
        <v>1823658363</v>
      </c>
      <c r="J15" s="15"/>
      <c r="K15" s="11">
        <f t="shared" si="0"/>
        <v>18.147660095531894</v>
      </c>
      <c r="L15" s="11"/>
      <c r="M15" s="1"/>
    </row>
    <row r="16" spans="1:13" ht="19.5" customHeight="1">
      <c r="A16" s="7" t="s">
        <v>16</v>
      </c>
      <c r="B16" s="7"/>
      <c r="C16" s="8" t="s">
        <v>29</v>
      </c>
      <c r="D16" s="8"/>
      <c r="E16" s="9">
        <v>3400000000</v>
      </c>
      <c r="F16" s="10"/>
      <c r="G16" s="10"/>
      <c r="H16" s="10"/>
      <c r="I16" s="16">
        <v>666019000</v>
      </c>
      <c r="J16" s="16"/>
      <c r="K16" s="11">
        <f t="shared" si="0"/>
        <v>19.58879411764706</v>
      </c>
      <c r="L16" s="11"/>
      <c r="M16" s="1"/>
    </row>
    <row r="17" spans="1:13" ht="19.5" customHeight="1">
      <c r="A17" s="7" t="s">
        <v>18</v>
      </c>
      <c r="B17" s="7"/>
      <c r="C17" s="8" t="s">
        <v>30</v>
      </c>
      <c r="D17" s="8"/>
      <c r="E17" s="9">
        <v>6429000000</v>
      </c>
      <c r="F17" s="10"/>
      <c r="G17" s="10"/>
      <c r="H17" s="10"/>
      <c r="I17" s="9">
        <v>1157639363</v>
      </c>
      <c r="J17" s="10"/>
      <c r="K17" s="11">
        <f t="shared" si="0"/>
        <v>18.00652298957847</v>
      </c>
      <c r="L17" s="11"/>
      <c r="M17" s="1"/>
    </row>
    <row r="18" spans="1:13" ht="19.5" customHeight="1">
      <c r="A18" s="7" t="s">
        <v>20</v>
      </c>
      <c r="B18" s="7"/>
      <c r="C18" s="8" t="s">
        <v>31</v>
      </c>
      <c r="D18" s="8"/>
      <c r="E18" s="9">
        <v>220000000</v>
      </c>
      <c r="F18" s="10"/>
      <c r="G18" s="10"/>
      <c r="H18" s="10"/>
      <c r="I18" s="10"/>
      <c r="J18" s="10"/>
      <c r="K18" s="10" t="s">
        <v>22</v>
      </c>
      <c r="L18" s="10"/>
      <c r="M18" s="1"/>
    </row>
    <row r="19" spans="1:13" ht="5.25" customHeight="1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"/>
    </row>
    <row r="20" spans="1:13" ht="18" customHeight="1">
      <c r="A20" s="2"/>
      <c r="B20" s="2"/>
      <c r="C20" s="2"/>
      <c r="D20" s="2"/>
      <c r="E20" s="2"/>
      <c r="F20" s="2"/>
      <c r="G20" s="5"/>
      <c r="H20" s="5"/>
      <c r="I20" s="5"/>
      <c r="J20" s="5"/>
      <c r="K20" s="5"/>
      <c r="L20" s="5"/>
      <c r="M20" s="5"/>
    </row>
    <row r="21" spans="1:13" ht="1.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</row>
    <row r="22" spans="1:13" ht="29.25" customHeight="1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8" customHeight="1">
      <c r="A23" s="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57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2"/>
    </row>
    <row r="25" spans="1:13" ht="18" customHeight="1">
      <c r="A25" s="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</sheetData>
  <sheetProtection/>
  <mergeCells count="77">
    <mergeCell ref="A1:E1"/>
    <mergeCell ref="G1:M1"/>
    <mergeCell ref="D2:I2"/>
    <mergeCell ref="D3:I3"/>
    <mergeCell ref="H5:K5"/>
    <mergeCell ref="A6:B6"/>
    <mergeCell ref="C6:D6"/>
    <mergeCell ref="E6:H6"/>
    <mergeCell ref="I6:J6"/>
    <mergeCell ref="K6:L6"/>
    <mergeCell ref="A7:B7"/>
    <mergeCell ref="C7:D7"/>
    <mergeCell ref="E7:H7"/>
    <mergeCell ref="I7:J7"/>
    <mergeCell ref="K7:L7"/>
    <mergeCell ref="A8:B8"/>
    <mergeCell ref="C8:D8"/>
    <mergeCell ref="E8:H8"/>
    <mergeCell ref="I8:J8"/>
    <mergeCell ref="K8:L8"/>
    <mergeCell ref="A9:B9"/>
    <mergeCell ref="C9:D9"/>
    <mergeCell ref="E9:H9"/>
    <mergeCell ref="I9:J9"/>
    <mergeCell ref="K9:L9"/>
    <mergeCell ref="A10:B10"/>
    <mergeCell ref="C10:D10"/>
    <mergeCell ref="E10:H10"/>
    <mergeCell ref="I10:J10"/>
    <mergeCell ref="K10:L10"/>
    <mergeCell ref="A11:B11"/>
    <mergeCell ref="C11:D11"/>
    <mergeCell ref="E11:H11"/>
    <mergeCell ref="I11:J11"/>
    <mergeCell ref="K11:L11"/>
    <mergeCell ref="A12:B12"/>
    <mergeCell ref="C12:D12"/>
    <mergeCell ref="E12:H12"/>
    <mergeCell ref="I12:J12"/>
    <mergeCell ref="K12:L12"/>
    <mergeCell ref="A13:B13"/>
    <mergeCell ref="C13:D13"/>
    <mergeCell ref="E13:H13"/>
    <mergeCell ref="I13:J13"/>
    <mergeCell ref="K13:L13"/>
    <mergeCell ref="A14:B14"/>
    <mergeCell ref="C14:D14"/>
    <mergeCell ref="E14:H14"/>
    <mergeCell ref="I14:J14"/>
    <mergeCell ref="K14:L14"/>
    <mergeCell ref="A15:B15"/>
    <mergeCell ref="C15:D15"/>
    <mergeCell ref="E15:H15"/>
    <mergeCell ref="I15:J15"/>
    <mergeCell ref="K15:L15"/>
    <mergeCell ref="A16:B16"/>
    <mergeCell ref="C16:D16"/>
    <mergeCell ref="E16:H16"/>
    <mergeCell ref="I16:J16"/>
    <mergeCell ref="K16:L16"/>
    <mergeCell ref="A17:B17"/>
    <mergeCell ref="C17:D17"/>
    <mergeCell ref="E17:H17"/>
    <mergeCell ref="I17:J17"/>
    <mergeCell ref="K17:L17"/>
    <mergeCell ref="A18:B18"/>
    <mergeCell ref="C18:D18"/>
    <mergeCell ref="E18:H18"/>
    <mergeCell ref="I18:J18"/>
    <mergeCell ref="K18:L18"/>
    <mergeCell ref="G20:M20"/>
    <mergeCell ref="B22:F22"/>
    <mergeCell ref="G22:M22"/>
    <mergeCell ref="B23:F23"/>
    <mergeCell ref="G23:M23"/>
    <mergeCell ref="B25:F25"/>
    <mergeCell ref="G25:M25"/>
  </mergeCells>
  <printOptions/>
  <pageMargins left="1.01" right="0.1968503937007874" top="0.45" bottom="0.4" header="0.3937007874015748" footer="0.3937007874015748"/>
  <pageSetup horizontalDpi="600" verticalDpi="600" orientation="landscape" paperSize="9" r:id="rId1"/>
  <headerFooter alignWithMargins="0">
    <oddFooter xml:space="preserve">&amp;L&amp;C&amp;R&amp;"Times New Roman"&amp;8 Trang : 1/1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Z36"/>
  <sheetViews>
    <sheetView zoomScalePageLayoutView="0" workbookViewId="0" topLeftCell="A28">
      <selection activeCell="Q16" sqref="Q16:S16"/>
    </sheetView>
  </sheetViews>
  <sheetFormatPr defaultColWidth="9.140625" defaultRowHeight="12.75"/>
  <cols>
    <col min="4" max="4" width="16.28125" style="0" customWidth="1"/>
    <col min="6" max="6" width="6.7109375" style="0" customWidth="1"/>
    <col min="7" max="8" width="9.140625" style="0" hidden="1" customWidth="1"/>
    <col min="10" max="10" width="6.7109375" style="0" customWidth="1"/>
    <col min="11" max="12" width="9.140625" style="0" hidden="1" customWidth="1"/>
    <col min="14" max="14" width="6.8515625" style="0" customWidth="1"/>
    <col min="15" max="16" width="9.140625" style="0" hidden="1" customWidth="1"/>
    <col min="18" max="18" width="2.7109375" style="0" customWidth="1"/>
    <col min="19" max="19" width="9.140625" style="0" hidden="1" customWidth="1"/>
    <col min="21" max="21" width="1.8515625" style="0" customWidth="1"/>
    <col min="22" max="22" width="9.140625" style="0" hidden="1" customWidth="1"/>
    <col min="24" max="24" width="2.28125" style="0" customWidth="1"/>
    <col min="25" max="25" width="9.140625" style="0" hidden="1" customWidth="1"/>
  </cols>
  <sheetData>
    <row r="3" spans="1:26" ht="12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2"/>
      <c r="K3" s="20" t="s">
        <v>33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4.25">
      <c r="A4" s="2"/>
      <c r="B4" s="3"/>
      <c r="C4" s="21" t="s">
        <v>34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3"/>
      <c r="V4" s="3"/>
      <c r="W4" s="3"/>
      <c r="X4" s="3"/>
      <c r="Y4" s="3"/>
      <c r="Z4" s="2"/>
    </row>
    <row r="5" spans="1:26" ht="12.75">
      <c r="A5" s="2"/>
      <c r="B5" s="2"/>
      <c r="C5" s="6" t="s">
        <v>32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"/>
      <c r="V5" s="2"/>
      <c r="W5" s="2"/>
      <c r="X5" s="2"/>
      <c r="Y5" s="2"/>
      <c r="Z5" s="2"/>
    </row>
    <row r="6" spans="1:26" ht="12.7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1"/>
    </row>
    <row r="7" spans="1:26" ht="12.7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4" t="s">
        <v>3</v>
      </c>
      <c r="O7" s="24"/>
      <c r="P7" s="24"/>
      <c r="Q7" s="24"/>
      <c r="R7" s="24"/>
      <c r="S7" s="24"/>
      <c r="T7" s="22"/>
      <c r="U7" s="22"/>
      <c r="V7" s="22"/>
      <c r="W7" s="22"/>
      <c r="X7" s="4"/>
      <c r="Y7" s="4"/>
      <c r="Z7" s="1"/>
    </row>
    <row r="8" spans="1:26" ht="12.75">
      <c r="A8" s="25" t="s">
        <v>35</v>
      </c>
      <c r="B8" s="26"/>
      <c r="C8" s="26"/>
      <c r="D8" s="27"/>
      <c r="E8" s="28" t="s">
        <v>36</v>
      </c>
      <c r="F8" s="29"/>
      <c r="G8" s="29"/>
      <c r="H8" s="29"/>
      <c r="I8" s="29"/>
      <c r="J8" s="29"/>
      <c r="K8" s="29"/>
      <c r="L8" s="30"/>
      <c r="M8" s="28" t="s">
        <v>37</v>
      </c>
      <c r="N8" s="29"/>
      <c r="O8" s="29"/>
      <c r="P8" s="29"/>
      <c r="Q8" s="29"/>
      <c r="R8" s="29"/>
      <c r="S8" s="75"/>
      <c r="T8" s="76" t="s">
        <v>38</v>
      </c>
      <c r="U8" s="76"/>
      <c r="V8" s="76"/>
      <c r="W8" s="76"/>
      <c r="X8" s="76"/>
      <c r="Y8" s="77"/>
      <c r="Z8" s="1"/>
    </row>
    <row r="9" spans="1:26" ht="12.75">
      <c r="A9" s="31"/>
      <c r="B9" s="32"/>
      <c r="C9" s="32"/>
      <c r="D9" s="33"/>
      <c r="E9" s="34" t="s">
        <v>39</v>
      </c>
      <c r="F9" s="35"/>
      <c r="G9" s="35"/>
      <c r="H9" s="36"/>
      <c r="I9" s="34" t="s">
        <v>40</v>
      </c>
      <c r="J9" s="35"/>
      <c r="K9" s="35"/>
      <c r="L9" s="37"/>
      <c r="M9" s="34" t="s">
        <v>39</v>
      </c>
      <c r="N9" s="35"/>
      <c r="O9" s="35"/>
      <c r="P9" s="36"/>
      <c r="Q9" s="34" t="s">
        <v>40</v>
      </c>
      <c r="R9" s="35"/>
      <c r="S9" s="36"/>
      <c r="T9" s="12" t="s">
        <v>39</v>
      </c>
      <c r="U9" s="12"/>
      <c r="V9" s="77"/>
      <c r="W9" s="12" t="s">
        <v>40</v>
      </c>
      <c r="X9" s="12"/>
      <c r="Y9" s="77"/>
      <c r="Z9" s="1"/>
    </row>
    <row r="10" spans="1:26" ht="19.5" customHeight="1">
      <c r="A10" s="38" t="s">
        <v>9</v>
      </c>
      <c r="B10" s="39"/>
      <c r="C10" s="39"/>
      <c r="D10" s="40"/>
      <c r="E10" s="38" t="s">
        <v>11</v>
      </c>
      <c r="F10" s="39"/>
      <c r="G10" s="39"/>
      <c r="H10" s="40"/>
      <c r="I10" s="38" t="s">
        <v>12</v>
      </c>
      <c r="J10" s="39"/>
      <c r="K10" s="39"/>
      <c r="L10" s="40"/>
      <c r="M10" s="38" t="s">
        <v>13</v>
      </c>
      <c r="N10" s="39"/>
      <c r="O10" s="39"/>
      <c r="P10" s="40"/>
      <c r="Q10" s="38" t="s">
        <v>41</v>
      </c>
      <c r="R10" s="39"/>
      <c r="S10" s="39"/>
      <c r="T10" s="12" t="s">
        <v>42</v>
      </c>
      <c r="U10" s="12"/>
      <c r="V10" s="12"/>
      <c r="W10" s="12" t="s">
        <v>43</v>
      </c>
      <c r="X10" s="12"/>
      <c r="Y10" s="12"/>
      <c r="Z10" s="1"/>
    </row>
    <row r="11" spans="1:26" ht="19.5" customHeight="1">
      <c r="A11" s="41" t="s">
        <v>15</v>
      </c>
      <c r="B11" s="42"/>
      <c r="C11" s="42"/>
      <c r="D11" s="43"/>
      <c r="E11" s="44">
        <f>E12+E21+E32+E34</f>
        <v>41624000000</v>
      </c>
      <c r="F11" s="45"/>
      <c r="G11" s="45"/>
      <c r="H11" s="46"/>
      <c r="I11" s="44">
        <f>I12+I21+I32+I34</f>
        <v>10049000000</v>
      </c>
      <c r="J11" s="45"/>
      <c r="K11" s="45"/>
      <c r="L11" s="46"/>
      <c r="M11" s="44">
        <f>M12+M21+M32+M34</f>
        <v>6395781965</v>
      </c>
      <c r="N11" s="45"/>
      <c r="O11" s="45"/>
      <c r="P11" s="46"/>
      <c r="Q11" s="44">
        <f>Q12+Q21+Q32+Q34</f>
        <v>5772002606</v>
      </c>
      <c r="R11" s="45"/>
      <c r="S11" s="45"/>
      <c r="T11" s="15">
        <v>89.83</v>
      </c>
      <c r="U11" s="15"/>
      <c r="V11" s="15"/>
      <c r="W11" s="15">
        <v>104.19</v>
      </c>
      <c r="X11" s="15"/>
      <c r="Y11" s="15"/>
      <c r="Z11" s="1"/>
    </row>
    <row r="12" spans="1:26" ht="19.5" customHeight="1">
      <c r="A12" s="41" t="s">
        <v>44</v>
      </c>
      <c r="B12" s="42"/>
      <c r="C12" s="42"/>
      <c r="D12" s="43"/>
      <c r="E12" s="44">
        <f>SUM(E13:H20)</f>
        <v>322000000</v>
      </c>
      <c r="F12" s="45"/>
      <c r="G12" s="45"/>
      <c r="H12" s="46"/>
      <c r="I12" s="44">
        <f>SUM(I13:L20)</f>
        <v>322000000</v>
      </c>
      <c r="J12" s="45"/>
      <c r="K12" s="45"/>
      <c r="L12" s="46"/>
      <c r="M12" s="44">
        <f>SUM(M13:P20)</f>
        <v>62558707</v>
      </c>
      <c r="N12" s="45"/>
      <c r="O12" s="45"/>
      <c r="P12" s="46"/>
      <c r="Q12" s="44">
        <f>SUM(Q13:S20)</f>
        <v>62558707</v>
      </c>
      <c r="R12" s="45"/>
      <c r="S12" s="45"/>
      <c r="T12" s="15">
        <v>1.58</v>
      </c>
      <c r="U12" s="15"/>
      <c r="V12" s="15"/>
      <c r="W12" s="15">
        <v>1.58</v>
      </c>
      <c r="X12" s="15"/>
      <c r="Y12" s="15"/>
      <c r="Z12" s="1"/>
    </row>
    <row r="13" spans="1:26" ht="19.5" customHeight="1">
      <c r="A13" s="50" t="s">
        <v>45</v>
      </c>
      <c r="B13" s="51"/>
      <c r="C13" s="51"/>
      <c r="D13" s="52"/>
      <c r="E13" s="53">
        <v>50000000</v>
      </c>
      <c r="F13" s="54"/>
      <c r="G13" s="54"/>
      <c r="H13" s="55"/>
      <c r="I13" s="53">
        <v>50000000</v>
      </c>
      <c r="J13" s="54"/>
      <c r="K13" s="54"/>
      <c r="L13" s="55"/>
      <c r="M13" s="53">
        <v>4403072</v>
      </c>
      <c r="N13" s="54"/>
      <c r="O13" s="54"/>
      <c r="P13" s="55"/>
      <c r="Q13" s="53">
        <v>4403072</v>
      </c>
      <c r="R13" s="54"/>
      <c r="S13" s="54"/>
      <c r="T13" s="78">
        <v>4.03</v>
      </c>
      <c r="U13" s="78"/>
      <c r="V13" s="78"/>
      <c r="W13" s="78">
        <v>4.03</v>
      </c>
      <c r="X13" s="78"/>
      <c r="Y13" s="78"/>
      <c r="Z13" s="56"/>
    </row>
    <row r="14" spans="1:26" ht="19.5" customHeight="1">
      <c r="A14" s="57" t="s">
        <v>46</v>
      </c>
      <c r="B14" s="58"/>
      <c r="C14" s="58"/>
      <c r="D14" s="59"/>
      <c r="E14" s="60">
        <v>70000000</v>
      </c>
      <c r="F14" s="61"/>
      <c r="G14" s="61"/>
      <c r="H14" s="62"/>
      <c r="I14" s="60">
        <v>70000000</v>
      </c>
      <c r="J14" s="61"/>
      <c r="K14" s="61"/>
      <c r="L14" s="62"/>
      <c r="M14" s="63"/>
      <c r="N14" s="64"/>
      <c r="O14" s="64"/>
      <c r="P14" s="65"/>
      <c r="Q14" s="63"/>
      <c r="R14" s="64"/>
      <c r="S14" s="64"/>
      <c r="T14" s="10" t="s">
        <v>22</v>
      </c>
      <c r="U14" s="10"/>
      <c r="V14" s="10"/>
      <c r="W14" s="10" t="s">
        <v>22</v>
      </c>
      <c r="X14" s="10"/>
      <c r="Y14" s="10"/>
      <c r="Z14" s="1"/>
    </row>
    <row r="15" spans="1:26" ht="19.5" customHeight="1">
      <c r="A15" s="66" t="s">
        <v>47</v>
      </c>
      <c r="B15" s="67"/>
      <c r="C15" s="67"/>
      <c r="D15" s="68"/>
      <c r="E15" s="69">
        <v>139000000</v>
      </c>
      <c r="F15" s="70"/>
      <c r="G15" s="70"/>
      <c r="H15" s="71"/>
      <c r="I15" s="69">
        <v>139000000</v>
      </c>
      <c r="J15" s="70"/>
      <c r="K15" s="70"/>
      <c r="L15" s="71"/>
      <c r="M15" s="69">
        <v>26155635</v>
      </c>
      <c r="N15" s="70"/>
      <c r="O15" s="70"/>
      <c r="P15" s="71"/>
      <c r="Q15" s="69">
        <v>26155635</v>
      </c>
      <c r="R15" s="70"/>
      <c r="S15" s="70"/>
      <c r="T15" s="16" t="s">
        <v>22</v>
      </c>
      <c r="U15" s="16"/>
      <c r="V15" s="16"/>
      <c r="W15" s="10" t="s">
        <v>22</v>
      </c>
      <c r="X15" s="10"/>
      <c r="Y15" s="10"/>
      <c r="Z15" s="1"/>
    </row>
    <row r="16" spans="1:26" ht="19.5" customHeight="1">
      <c r="A16" s="57" t="s">
        <v>48</v>
      </c>
      <c r="B16" s="58"/>
      <c r="C16" s="58"/>
      <c r="D16" s="59"/>
      <c r="E16" s="69">
        <v>13000000</v>
      </c>
      <c r="F16" s="70"/>
      <c r="G16" s="70"/>
      <c r="H16" s="71"/>
      <c r="I16" s="69">
        <v>13000000</v>
      </c>
      <c r="J16" s="70"/>
      <c r="K16" s="70"/>
      <c r="L16" s="71"/>
      <c r="M16" s="69"/>
      <c r="N16" s="70"/>
      <c r="O16" s="70"/>
      <c r="P16" s="71"/>
      <c r="Q16" s="69"/>
      <c r="R16" s="70"/>
      <c r="S16" s="70"/>
      <c r="T16" s="10" t="s">
        <v>22</v>
      </c>
      <c r="U16" s="10"/>
      <c r="V16" s="10"/>
      <c r="W16" s="10" t="s">
        <v>22</v>
      </c>
      <c r="X16" s="10"/>
      <c r="Y16" s="10"/>
      <c r="Z16" s="1"/>
    </row>
    <row r="17" spans="1:26" ht="19.5" customHeight="1">
      <c r="A17" s="57" t="s">
        <v>49</v>
      </c>
      <c r="B17" s="58"/>
      <c r="C17" s="58"/>
      <c r="D17" s="59"/>
      <c r="E17" s="63" t="s">
        <v>22</v>
      </c>
      <c r="F17" s="64"/>
      <c r="G17" s="64"/>
      <c r="H17" s="65"/>
      <c r="I17" s="63" t="s">
        <v>22</v>
      </c>
      <c r="J17" s="64"/>
      <c r="K17" s="64"/>
      <c r="L17" s="65"/>
      <c r="M17" s="69"/>
      <c r="N17" s="70"/>
      <c r="O17" s="70"/>
      <c r="P17" s="71"/>
      <c r="Q17" s="69"/>
      <c r="R17" s="70"/>
      <c r="S17" s="70"/>
      <c r="T17" s="10" t="s">
        <v>22</v>
      </c>
      <c r="U17" s="10"/>
      <c r="V17" s="10"/>
      <c r="W17" s="10" t="s">
        <v>22</v>
      </c>
      <c r="X17" s="10"/>
      <c r="Y17" s="10"/>
      <c r="Z17" s="1"/>
    </row>
    <row r="18" spans="1:26" ht="19.5" customHeight="1">
      <c r="A18" s="57" t="s">
        <v>50</v>
      </c>
      <c r="B18" s="58"/>
      <c r="C18" s="58"/>
      <c r="D18" s="59"/>
      <c r="E18" s="63" t="s">
        <v>22</v>
      </c>
      <c r="F18" s="64"/>
      <c r="G18" s="64"/>
      <c r="H18" s="65"/>
      <c r="I18" s="63" t="s">
        <v>22</v>
      </c>
      <c r="J18" s="64"/>
      <c r="K18" s="64"/>
      <c r="L18" s="65"/>
      <c r="M18" s="69"/>
      <c r="N18" s="70"/>
      <c r="O18" s="70"/>
      <c r="P18" s="71"/>
      <c r="Q18" s="69"/>
      <c r="R18" s="70"/>
      <c r="S18" s="70"/>
      <c r="T18" s="10" t="s">
        <v>22</v>
      </c>
      <c r="U18" s="10"/>
      <c r="V18" s="10"/>
      <c r="W18" s="10" t="s">
        <v>22</v>
      </c>
      <c r="X18" s="10"/>
      <c r="Y18" s="10"/>
      <c r="Z18" s="1"/>
    </row>
    <row r="19" spans="1:26" ht="19.5" customHeight="1">
      <c r="A19" s="57" t="s">
        <v>51</v>
      </c>
      <c r="B19" s="58"/>
      <c r="C19" s="58"/>
      <c r="D19" s="59"/>
      <c r="E19" s="63" t="s">
        <v>22</v>
      </c>
      <c r="F19" s="64"/>
      <c r="G19" s="64"/>
      <c r="H19" s="65"/>
      <c r="I19" s="63" t="s">
        <v>22</v>
      </c>
      <c r="J19" s="64"/>
      <c r="K19" s="64"/>
      <c r="L19" s="65"/>
      <c r="M19" s="69"/>
      <c r="N19" s="70"/>
      <c r="O19" s="70"/>
      <c r="P19" s="71"/>
      <c r="Q19" s="69"/>
      <c r="R19" s="70"/>
      <c r="S19" s="70"/>
      <c r="T19" s="10" t="s">
        <v>22</v>
      </c>
      <c r="U19" s="10"/>
      <c r="V19" s="10"/>
      <c r="W19" s="10" t="s">
        <v>22</v>
      </c>
      <c r="X19" s="10"/>
      <c r="Y19" s="10"/>
      <c r="Z19" s="1"/>
    </row>
    <row r="20" spans="1:26" ht="19.5" customHeight="1">
      <c r="A20" s="66" t="s">
        <v>52</v>
      </c>
      <c r="B20" s="67"/>
      <c r="C20" s="67"/>
      <c r="D20" s="68"/>
      <c r="E20" s="69">
        <v>50000000</v>
      </c>
      <c r="F20" s="70"/>
      <c r="G20" s="70"/>
      <c r="H20" s="71"/>
      <c r="I20" s="69">
        <v>50000000</v>
      </c>
      <c r="J20" s="70"/>
      <c r="K20" s="70"/>
      <c r="L20" s="71"/>
      <c r="M20" s="69">
        <v>32000000</v>
      </c>
      <c r="N20" s="70"/>
      <c r="O20" s="70"/>
      <c r="P20" s="71"/>
      <c r="Q20" s="69">
        <v>32000000</v>
      </c>
      <c r="R20" s="70"/>
      <c r="S20" s="70"/>
      <c r="T20" s="10" t="s">
        <v>22</v>
      </c>
      <c r="U20" s="10"/>
      <c r="V20" s="10"/>
      <c r="W20" s="10" t="s">
        <v>22</v>
      </c>
      <c r="X20" s="10"/>
      <c r="Y20" s="10"/>
      <c r="Z20" s="1"/>
    </row>
    <row r="21" spans="1:26" ht="19.5" customHeight="1">
      <c r="A21" s="41" t="s">
        <v>53</v>
      </c>
      <c r="B21" s="42"/>
      <c r="C21" s="42"/>
      <c r="D21" s="43"/>
      <c r="E21" s="44">
        <f>E22+E26</f>
        <v>36549000000</v>
      </c>
      <c r="F21" s="45"/>
      <c r="G21" s="45"/>
      <c r="H21" s="46"/>
      <c r="I21" s="44">
        <f>I22+I26</f>
        <v>4974000000</v>
      </c>
      <c r="J21" s="45"/>
      <c r="K21" s="45"/>
      <c r="L21" s="46"/>
      <c r="M21" s="44">
        <f>M22+M26</f>
        <v>1185405038</v>
      </c>
      <c r="N21" s="45"/>
      <c r="O21" s="45"/>
      <c r="P21" s="46"/>
      <c r="Q21" s="44">
        <f>M22+Q26</f>
        <v>561625679</v>
      </c>
      <c r="R21" s="45"/>
      <c r="S21" s="45"/>
      <c r="T21" s="15">
        <v>23.63</v>
      </c>
      <c r="U21" s="15"/>
      <c r="V21" s="15"/>
      <c r="W21" s="15">
        <v>23.46</v>
      </c>
      <c r="X21" s="15"/>
      <c r="Y21" s="15"/>
      <c r="Z21" s="1"/>
    </row>
    <row r="22" spans="1:26" ht="19.5" customHeight="1">
      <c r="A22" s="57" t="s">
        <v>54</v>
      </c>
      <c r="B22" s="58"/>
      <c r="C22" s="58"/>
      <c r="D22" s="59"/>
      <c r="E22" s="60">
        <f>SUM(E23:H25)</f>
        <v>539000000</v>
      </c>
      <c r="F22" s="61"/>
      <c r="G22" s="61"/>
      <c r="H22" s="62"/>
      <c r="I22" s="60">
        <f>SUM(I23:L25)</f>
        <v>314000000</v>
      </c>
      <c r="J22" s="61"/>
      <c r="K22" s="61"/>
      <c r="L22" s="62"/>
      <c r="M22" s="69">
        <f>M24+M25</f>
        <v>183598516</v>
      </c>
      <c r="N22" s="70"/>
      <c r="O22" s="70"/>
      <c r="P22" s="71"/>
      <c r="Q22" s="69">
        <f>Q24+Q25</f>
        <v>143449264</v>
      </c>
      <c r="R22" s="70"/>
      <c r="S22" s="70"/>
      <c r="T22" s="10"/>
      <c r="U22" s="10"/>
      <c r="V22" s="10"/>
      <c r="W22" s="10"/>
      <c r="X22" s="10"/>
      <c r="Y22" s="10"/>
      <c r="Z22" s="1"/>
    </row>
    <row r="23" spans="1:26" ht="19.5" customHeight="1">
      <c r="A23" s="57" t="s">
        <v>55</v>
      </c>
      <c r="B23" s="58"/>
      <c r="C23" s="58"/>
      <c r="D23" s="59"/>
      <c r="E23" s="63"/>
      <c r="F23" s="64"/>
      <c r="G23" s="64"/>
      <c r="H23" s="65"/>
      <c r="I23" s="63"/>
      <c r="J23" s="64"/>
      <c r="K23" s="64"/>
      <c r="L23" s="65"/>
      <c r="M23" s="69"/>
      <c r="N23" s="70"/>
      <c r="O23" s="70"/>
      <c r="P23" s="71"/>
      <c r="Q23" s="69"/>
      <c r="R23" s="70"/>
      <c r="S23" s="70"/>
      <c r="T23" s="10" t="s">
        <v>22</v>
      </c>
      <c r="U23" s="10"/>
      <c r="V23" s="10"/>
      <c r="W23" s="10" t="s">
        <v>22</v>
      </c>
      <c r="X23" s="10"/>
      <c r="Y23" s="10"/>
      <c r="Z23" s="1"/>
    </row>
    <row r="24" spans="1:26" ht="19.5" customHeight="1">
      <c r="A24" s="57" t="s">
        <v>56</v>
      </c>
      <c r="B24" s="58"/>
      <c r="C24" s="58"/>
      <c r="D24" s="59"/>
      <c r="E24" s="60">
        <v>89000000</v>
      </c>
      <c r="F24" s="61"/>
      <c r="G24" s="61"/>
      <c r="H24" s="62"/>
      <c r="I24" s="60">
        <v>89000000</v>
      </c>
      <c r="J24" s="61"/>
      <c r="K24" s="61"/>
      <c r="L24" s="62"/>
      <c r="M24" s="69">
        <v>103300000</v>
      </c>
      <c r="N24" s="70"/>
      <c r="O24" s="70"/>
      <c r="P24" s="71"/>
      <c r="Q24" s="69">
        <v>103300000</v>
      </c>
      <c r="R24" s="70"/>
      <c r="S24" s="70"/>
      <c r="T24" s="10" t="s">
        <v>22</v>
      </c>
      <c r="U24" s="10"/>
      <c r="V24" s="10"/>
      <c r="W24" s="10" t="s">
        <v>22</v>
      </c>
      <c r="X24" s="10"/>
      <c r="Y24" s="10"/>
      <c r="Z24" s="1"/>
    </row>
    <row r="25" spans="1:26" ht="19.5" customHeight="1">
      <c r="A25" s="57" t="s">
        <v>57</v>
      </c>
      <c r="B25" s="58"/>
      <c r="C25" s="58"/>
      <c r="D25" s="59"/>
      <c r="E25" s="60">
        <v>450000000</v>
      </c>
      <c r="F25" s="61"/>
      <c r="G25" s="61"/>
      <c r="H25" s="62"/>
      <c r="I25" s="60">
        <v>225000000</v>
      </c>
      <c r="J25" s="61"/>
      <c r="K25" s="61"/>
      <c r="L25" s="62"/>
      <c r="M25" s="69">
        <v>80298516</v>
      </c>
      <c r="N25" s="70"/>
      <c r="O25" s="70"/>
      <c r="P25" s="71"/>
      <c r="Q25" s="69">
        <v>40149264</v>
      </c>
      <c r="R25" s="70"/>
      <c r="S25" s="70"/>
      <c r="T25" s="10" t="s">
        <v>22</v>
      </c>
      <c r="U25" s="10"/>
      <c r="V25" s="10"/>
      <c r="W25" s="10" t="s">
        <v>22</v>
      </c>
      <c r="X25" s="10"/>
      <c r="Y25" s="10"/>
      <c r="Z25" s="1"/>
    </row>
    <row r="26" spans="1:26" ht="19.5" customHeight="1">
      <c r="A26" s="57" t="s">
        <v>58</v>
      </c>
      <c r="B26" s="58"/>
      <c r="C26" s="58"/>
      <c r="D26" s="59"/>
      <c r="E26" s="60">
        <f>SUM(E27:H30)</f>
        <v>36010000000</v>
      </c>
      <c r="F26" s="61"/>
      <c r="G26" s="61"/>
      <c r="H26" s="62"/>
      <c r="I26" s="60">
        <f>SUM(I27:L30)</f>
        <v>4660000000</v>
      </c>
      <c r="J26" s="61"/>
      <c r="K26" s="61"/>
      <c r="L26" s="62"/>
      <c r="M26" s="69">
        <f>M27+M29+M30</f>
        <v>1001806522</v>
      </c>
      <c r="N26" s="70"/>
      <c r="O26" s="70"/>
      <c r="P26" s="71"/>
      <c r="Q26" s="69">
        <f>Q27+Q29+Q30</f>
        <v>378027163</v>
      </c>
      <c r="R26" s="70"/>
      <c r="S26" s="70"/>
      <c r="T26" s="10">
        <v>31.21</v>
      </c>
      <c r="U26" s="10"/>
      <c r="V26" s="10"/>
      <c r="W26" s="10">
        <v>31.93</v>
      </c>
      <c r="X26" s="10"/>
      <c r="Y26" s="10"/>
      <c r="Z26" s="1"/>
    </row>
    <row r="27" spans="1:26" ht="19.5" customHeight="1">
      <c r="A27" s="57" t="s">
        <v>59</v>
      </c>
      <c r="B27" s="58"/>
      <c r="C27" s="58"/>
      <c r="D27" s="59"/>
      <c r="E27" s="60">
        <v>340000000</v>
      </c>
      <c r="F27" s="61"/>
      <c r="G27" s="61"/>
      <c r="H27" s="62"/>
      <c r="I27" s="60">
        <v>340000000</v>
      </c>
      <c r="J27" s="61"/>
      <c r="K27" s="61"/>
      <c r="L27" s="62"/>
      <c r="M27" s="69">
        <v>106838193</v>
      </c>
      <c r="N27" s="70"/>
      <c r="O27" s="70"/>
      <c r="P27" s="71"/>
      <c r="Q27" s="69">
        <v>106838193</v>
      </c>
      <c r="R27" s="70"/>
      <c r="S27" s="70"/>
      <c r="T27" s="10">
        <v>34.58</v>
      </c>
      <c r="U27" s="10"/>
      <c r="V27" s="10"/>
      <c r="W27" s="10">
        <v>34.58</v>
      </c>
      <c r="X27" s="10"/>
      <c r="Y27" s="10"/>
      <c r="Z27" s="1"/>
    </row>
    <row r="28" spans="1:26" ht="19.5" customHeight="1">
      <c r="A28" s="57" t="s">
        <v>60</v>
      </c>
      <c r="B28" s="58"/>
      <c r="C28" s="58"/>
      <c r="D28" s="59"/>
      <c r="E28" s="63"/>
      <c r="F28" s="64"/>
      <c r="G28" s="64"/>
      <c r="H28" s="65"/>
      <c r="I28" s="63"/>
      <c r="J28" s="64"/>
      <c r="K28" s="64"/>
      <c r="L28" s="65"/>
      <c r="M28" s="69"/>
      <c r="N28" s="70"/>
      <c r="O28" s="70"/>
      <c r="P28" s="71"/>
      <c r="Q28" s="69"/>
      <c r="R28" s="70"/>
      <c r="S28" s="70"/>
      <c r="T28" s="10" t="s">
        <v>22</v>
      </c>
      <c r="U28" s="10"/>
      <c r="V28" s="10"/>
      <c r="W28" s="10" t="s">
        <v>22</v>
      </c>
      <c r="X28" s="10"/>
      <c r="Y28" s="10"/>
      <c r="Z28" s="1"/>
    </row>
    <row r="29" spans="1:26" ht="19.5" customHeight="1">
      <c r="A29" s="57" t="s">
        <v>61</v>
      </c>
      <c r="B29" s="58"/>
      <c r="C29" s="58"/>
      <c r="D29" s="59"/>
      <c r="E29" s="60">
        <v>1670000000</v>
      </c>
      <c r="F29" s="61"/>
      <c r="G29" s="61"/>
      <c r="H29" s="62"/>
      <c r="I29" s="60">
        <v>920000000</v>
      </c>
      <c r="J29" s="61"/>
      <c r="K29" s="61"/>
      <c r="L29" s="62"/>
      <c r="M29" s="69">
        <v>369542329</v>
      </c>
      <c r="N29" s="70"/>
      <c r="O29" s="70"/>
      <c r="P29" s="71"/>
      <c r="Q29" s="69">
        <v>218646370</v>
      </c>
      <c r="R29" s="70"/>
      <c r="S29" s="70"/>
      <c r="T29" s="10">
        <v>30.76</v>
      </c>
      <c r="U29" s="10"/>
      <c r="V29" s="10"/>
      <c r="W29" s="10">
        <v>31.27</v>
      </c>
      <c r="X29" s="10"/>
      <c r="Y29" s="10"/>
      <c r="Z29" s="1"/>
    </row>
    <row r="30" spans="1:26" ht="19.5" customHeight="1">
      <c r="A30" s="57" t="s">
        <v>62</v>
      </c>
      <c r="B30" s="58"/>
      <c r="C30" s="58"/>
      <c r="D30" s="59"/>
      <c r="E30" s="69">
        <v>34000000000</v>
      </c>
      <c r="F30" s="70"/>
      <c r="G30" s="70"/>
      <c r="H30" s="71"/>
      <c r="I30" s="69">
        <v>3400000000</v>
      </c>
      <c r="J30" s="70"/>
      <c r="K30" s="70"/>
      <c r="L30" s="71"/>
      <c r="M30" s="69">
        <v>525426000</v>
      </c>
      <c r="N30" s="70"/>
      <c r="O30" s="70"/>
      <c r="P30" s="71"/>
      <c r="Q30" s="69">
        <v>52542600</v>
      </c>
      <c r="R30" s="70"/>
      <c r="S30" s="70"/>
      <c r="T30" s="10" t="s">
        <v>22</v>
      </c>
      <c r="U30" s="10"/>
      <c r="V30" s="10"/>
      <c r="W30" s="10" t="s">
        <v>22</v>
      </c>
      <c r="X30" s="10"/>
      <c r="Y30" s="10"/>
      <c r="Z30" s="1"/>
    </row>
    <row r="31" spans="1:26" ht="19.5" customHeight="1">
      <c r="A31" s="41" t="s">
        <v>63</v>
      </c>
      <c r="B31" s="42"/>
      <c r="C31" s="42"/>
      <c r="D31" s="43"/>
      <c r="E31" s="47" t="s">
        <v>22</v>
      </c>
      <c r="F31" s="48"/>
      <c r="G31" s="48"/>
      <c r="H31" s="49"/>
      <c r="I31" s="47" t="s">
        <v>22</v>
      </c>
      <c r="J31" s="48"/>
      <c r="K31" s="48"/>
      <c r="L31" s="49"/>
      <c r="M31" s="72"/>
      <c r="N31" s="73"/>
      <c r="O31" s="73"/>
      <c r="P31" s="74"/>
      <c r="Q31" s="72"/>
      <c r="R31" s="73"/>
      <c r="S31" s="73"/>
      <c r="T31" s="15" t="s">
        <v>22</v>
      </c>
      <c r="U31" s="15"/>
      <c r="V31" s="15"/>
      <c r="W31" s="15" t="s">
        <v>22</v>
      </c>
      <c r="X31" s="15"/>
      <c r="Y31" s="15"/>
      <c r="Z31" s="1"/>
    </row>
    <row r="32" spans="1:26" ht="19.5" customHeight="1">
      <c r="A32" s="41" t="s">
        <v>64</v>
      </c>
      <c r="B32" s="42"/>
      <c r="C32" s="42"/>
      <c r="D32" s="43"/>
      <c r="E32" s="72">
        <v>788000000</v>
      </c>
      <c r="F32" s="73"/>
      <c r="G32" s="73"/>
      <c r="H32" s="74"/>
      <c r="I32" s="72">
        <v>788000000</v>
      </c>
      <c r="J32" s="73"/>
      <c r="K32" s="73"/>
      <c r="L32" s="74"/>
      <c r="M32" s="72">
        <v>4571414220</v>
      </c>
      <c r="N32" s="73"/>
      <c r="O32" s="73"/>
      <c r="P32" s="74"/>
      <c r="Q32" s="72">
        <v>4571414220</v>
      </c>
      <c r="R32" s="73"/>
      <c r="S32" s="73"/>
      <c r="T32" s="15" t="s">
        <v>22</v>
      </c>
      <c r="U32" s="15"/>
      <c r="V32" s="15"/>
      <c r="W32" s="15" t="s">
        <v>22</v>
      </c>
      <c r="X32" s="15"/>
      <c r="Y32" s="15"/>
      <c r="Z32" s="1"/>
    </row>
    <row r="33" spans="1:26" ht="19.5" customHeight="1">
      <c r="A33" s="41" t="s">
        <v>65</v>
      </c>
      <c r="B33" s="42"/>
      <c r="C33" s="42"/>
      <c r="D33" s="43"/>
      <c r="E33" s="47" t="s">
        <v>22</v>
      </c>
      <c r="F33" s="48"/>
      <c r="G33" s="48"/>
      <c r="H33" s="49"/>
      <c r="I33" s="47" t="s">
        <v>22</v>
      </c>
      <c r="J33" s="48"/>
      <c r="K33" s="48"/>
      <c r="L33" s="49"/>
      <c r="M33" s="72"/>
      <c r="N33" s="73"/>
      <c r="O33" s="73"/>
      <c r="P33" s="74"/>
      <c r="Q33" s="72"/>
      <c r="R33" s="73"/>
      <c r="S33" s="73"/>
      <c r="T33" s="15" t="s">
        <v>22</v>
      </c>
      <c r="U33" s="15"/>
      <c r="V33" s="15"/>
      <c r="W33" s="15" t="s">
        <v>22</v>
      </c>
      <c r="X33" s="15"/>
      <c r="Y33" s="15"/>
      <c r="Z33" s="1"/>
    </row>
    <row r="34" spans="1:26" ht="19.5" customHeight="1">
      <c r="A34" s="41" t="s">
        <v>66</v>
      </c>
      <c r="B34" s="42"/>
      <c r="C34" s="42"/>
      <c r="D34" s="43"/>
      <c r="E34" s="44">
        <f>E35+E36</f>
        <v>3965000000</v>
      </c>
      <c r="F34" s="45"/>
      <c r="G34" s="45"/>
      <c r="H34" s="46"/>
      <c r="I34" s="44">
        <f>I35+I36</f>
        <v>3965000000</v>
      </c>
      <c r="J34" s="45"/>
      <c r="K34" s="45"/>
      <c r="L34" s="46"/>
      <c r="M34" s="72">
        <f>M35+M36</f>
        <v>576404000</v>
      </c>
      <c r="N34" s="73"/>
      <c r="O34" s="73"/>
      <c r="P34" s="74"/>
      <c r="Q34" s="72">
        <f>M34</f>
        <v>576404000</v>
      </c>
      <c r="R34" s="73"/>
      <c r="S34" s="73"/>
      <c r="T34" s="15">
        <v>16.91</v>
      </c>
      <c r="U34" s="15"/>
      <c r="V34" s="15"/>
      <c r="W34" s="15">
        <v>16.91</v>
      </c>
      <c r="X34" s="15"/>
      <c r="Y34" s="15"/>
      <c r="Z34" s="1"/>
    </row>
    <row r="35" spans="1:26" ht="19.5" customHeight="1">
      <c r="A35" s="57" t="s">
        <v>25</v>
      </c>
      <c r="B35" s="58"/>
      <c r="C35" s="58"/>
      <c r="D35" s="59"/>
      <c r="E35" s="60">
        <v>3439000000</v>
      </c>
      <c r="F35" s="61"/>
      <c r="G35" s="61"/>
      <c r="H35" s="62"/>
      <c r="I35" s="60">
        <v>3439000000</v>
      </c>
      <c r="J35" s="61"/>
      <c r="K35" s="61"/>
      <c r="L35" s="62"/>
      <c r="M35" s="69">
        <v>0</v>
      </c>
      <c r="N35" s="70"/>
      <c r="O35" s="70"/>
      <c r="P35" s="71"/>
      <c r="Q35" s="69">
        <v>0</v>
      </c>
      <c r="R35" s="70"/>
      <c r="S35" s="70"/>
      <c r="T35" s="10">
        <v>19.24</v>
      </c>
      <c r="U35" s="10"/>
      <c r="V35" s="10"/>
      <c r="W35" s="10">
        <v>19.24</v>
      </c>
      <c r="X35" s="10"/>
      <c r="Y35" s="10"/>
      <c r="Z35" s="1"/>
    </row>
    <row r="36" spans="1:26" ht="19.5" customHeight="1">
      <c r="A36" s="57" t="s">
        <v>26</v>
      </c>
      <c r="B36" s="58"/>
      <c r="C36" s="58"/>
      <c r="D36" s="59"/>
      <c r="E36" s="60">
        <v>526000000</v>
      </c>
      <c r="F36" s="61"/>
      <c r="G36" s="61"/>
      <c r="H36" s="62"/>
      <c r="I36" s="60">
        <v>526000000</v>
      </c>
      <c r="J36" s="61"/>
      <c r="K36" s="61"/>
      <c r="L36" s="62"/>
      <c r="M36" s="69">
        <v>576404000</v>
      </c>
      <c r="N36" s="70"/>
      <c r="O36" s="70"/>
      <c r="P36" s="71"/>
      <c r="Q36" s="69">
        <v>576404000</v>
      </c>
      <c r="R36" s="70"/>
      <c r="S36" s="70"/>
      <c r="T36" s="10" t="s">
        <v>22</v>
      </c>
      <c r="U36" s="10"/>
      <c r="V36" s="10"/>
      <c r="W36" s="10" t="s">
        <v>22</v>
      </c>
      <c r="X36" s="10"/>
      <c r="Y36" s="10"/>
      <c r="Z36" s="1"/>
    </row>
    <row r="37" ht="19.5" customHeight="1"/>
  </sheetData>
  <sheetProtection/>
  <mergeCells count="204">
    <mergeCell ref="W36:Y36"/>
    <mergeCell ref="A36:D36"/>
    <mergeCell ref="E36:H36"/>
    <mergeCell ref="I36:L36"/>
    <mergeCell ref="M36:P36"/>
    <mergeCell ref="Q36:S36"/>
    <mergeCell ref="T36:V36"/>
    <mergeCell ref="W34:Y34"/>
    <mergeCell ref="A35:D35"/>
    <mergeCell ref="E35:H35"/>
    <mergeCell ref="I35:L35"/>
    <mergeCell ref="M35:P35"/>
    <mergeCell ref="Q35:S35"/>
    <mergeCell ref="T35:V35"/>
    <mergeCell ref="W35:Y35"/>
    <mergeCell ref="A34:D34"/>
    <mergeCell ref="E34:H34"/>
    <mergeCell ref="I34:L34"/>
    <mergeCell ref="M34:P34"/>
    <mergeCell ref="Q34:S34"/>
    <mergeCell ref="T34:V34"/>
    <mergeCell ref="W32:Y32"/>
    <mergeCell ref="A33:D33"/>
    <mergeCell ref="E33:H33"/>
    <mergeCell ref="I33:L33"/>
    <mergeCell ref="M33:P33"/>
    <mergeCell ref="Q33:S33"/>
    <mergeCell ref="T33:V33"/>
    <mergeCell ref="W33:Y33"/>
    <mergeCell ref="A32:D32"/>
    <mergeCell ref="E32:H32"/>
    <mergeCell ref="I32:L32"/>
    <mergeCell ref="M32:P32"/>
    <mergeCell ref="Q32:S32"/>
    <mergeCell ref="T32:V32"/>
    <mergeCell ref="W30:Y30"/>
    <mergeCell ref="A31:D31"/>
    <mergeCell ref="E31:H31"/>
    <mergeCell ref="I31:L31"/>
    <mergeCell ref="M31:P31"/>
    <mergeCell ref="Q31:S31"/>
    <mergeCell ref="T31:V31"/>
    <mergeCell ref="W31:Y31"/>
    <mergeCell ref="A30:D30"/>
    <mergeCell ref="E30:H30"/>
    <mergeCell ref="I30:L30"/>
    <mergeCell ref="M30:P30"/>
    <mergeCell ref="Q30:S30"/>
    <mergeCell ref="T30:V30"/>
    <mergeCell ref="W28:Y28"/>
    <mergeCell ref="A29:D29"/>
    <mergeCell ref="E29:H29"/>
    <mergeCell ref="I29:L29"/>
    <mergeCell ref="M29:P29"/>
    <mergeCell ref="Q29:S29"/>
    <mergeCell ref="T29:V29"/>
    <mergeCell ref="W29:Y29"/>
    <mergeCell ref="A28:D28"/>
    <mergeCell ref="E28:H28"/>
    <mergeCell ref="I28:L28"/>
    <mergeCell ref="M28:P28"/>
    <mergeCell ref="Q28:S28"/>
    <mergeCell ref="T28:V28"/>
    <mergeCell ref="W26:Y26"/>
    <mergeCell ref="A27:D27"/>
    <mergeCell ref="E27:H27"/>
    <mergeCell ref="I27:L27"/>
    <mergeCell ref="M27:P27"/>
    <mergeCell ref="Q27:S27"/>
    <mergeCell ref="T27:V27"/>
    <mergeCell ref="W27:Y27"/>
    <mergeCell ref="A26:D26"/>
    <mergeCell ref="E26:H26"/>
    <mergeCell ref="I26:L26"/>
    <mergeCell ref="M26:P26"/>
    <mergeCell ref="Q26:S26"/>
    <mergeCell ref="T26:V26"/>
    <mergeCell ref="W24:Y24"/>
    <mergeCell ref="A25:D25"/>
    <mergeCell ref="E25:H25"/>
    <mergeCell ref="I25:L25"/>
    <mergeCell ref="M25:P25"/>
    <mergeCell ref="Q25:S25"/>
    <mergeCell ref="T25:V25"/>
    <mergeCell ref="W25:Y25"/>
    <mergeCell ref="A24:D24"/>
    <mergeCell ref="E24:H24"/>
    <mergeCell ref="I24:L24"/>
    <mergeCell ref="M24:P24"/>
    <mergeCell ref="Q24:S24"/>
    <mergeCell ref="T24:V24"/>
    <mergeCell ref="W22:Y22"/>
    <mergeCell ref="A23:D23"/>
    <mergeCell ref="E23:H23"/>
    <mergeCell ref="I23:L23"/>
    <mergeCell ref="M23:P23"/>
    <mergeCell ref="Q23:S23"/>
    <mergeCell ref="T23:V23"/>
    <mergeCell ref="W23:Y23"/>
    <mergeCell ref="A22:D22"/>
    <mergeCell ref="E22:H22"/>
    <mergeCell ref="I22:L22"/>
    <mergeCell ref="M22:P22"/>
    <mergeCell ref="Q22:S22"/>
    <mergeCell ref="T22:V22"/>
    <mergeCell ref="W20:Y20"/>
    <mergeCell ref="A21:D21"/>
    <mergeCell ref="E21:H21"/>
    <mergeCell ref="I21:L21"/>
    <mergeCell ref="M21:P21"/>
    <mergeCell ref="Q21:S21"/>
    <mergeCell ref="T21:V21"/>
    <mergeCell ref="W21:Y21"/>
    <mergeCell ref="A20:D20"/>
    <mergeCell ref="E20:H20"/>
    <mergeCell ref="I20:L20"/>
    <mergeCell ref="M20:P20"/>
    <mergeCell ref="Q20:S20"/>
    <mergeCell ref="T20:V20"/>
    <mergeCell ref="W18:Y18"/>
    <mergeCell ref="A19:D19"/>
    <mergeCell ref="E19:H19"/>
    <mergeCell ref="I19:L19"/>
    <mergeCell ref="M19:P19"/>
    <mergeCell ref="Q19:S19"/>
    <mergeCell ref="T19:V19"/>
    <mergeCell ref="W19:Y19"/>
    <mergeCell ref="A18:D18"/>
    <mergeCell ref="E18:H18"/>
    <mergeCell ref="I18:L18"/>
    <mergeCell ref="M18:P18"/>
    <mergeCell ref="Q18:S18"/>
    <mergeCell ref="T18:V18"/>
    <mergeCell ref="W16:Y16"/>
    <mergeCell ref="A17:D17"/>
    <mergeCell ref="E17:H17"/>
    <mergeCell ref="I17:L17"/>
    <mergeCell ref="M17:P17"/>
    <mergeCell ref="Q17:S17"/>
    <mergeCell ref="T17:V17"/>
    <mergeCell ref="W17:Y17"/>
    <mergeCell ref="A16:D16"/>
    <mergeCell ref="E16:H16"/>
    <mergeCell ref="I16:L16"/>
    <mergeCell ref="M16:P16"/>
    <mergeCell ref="Q16:S16"/>
    <mergeCell ref="T16:V16"/>
    <mergeCell ref="W14:Y14"/>
    <mergeCell ref="A15:D15"/>
    <mergeCell ref="E15:H15"/>
    <mergeCell ref="I15:L15"/>
    <mergeCell ref="M15:P15"/>
    <mergeCell ref="Q15:S15"/>
    <mergeCell ref="T15:V15"/>
    <mergeCell ref="W15:Y15"/>
    <mergeCell ref="A14:D14"/>
    <mergeCell ref="E14:H14"/>
    <mergeCell ref="I14:L14"/>
    <mergeCell ref="M14:P14"/>
    <mergeCell ref="Q14:S14"/>
    <mergeCell ref="T14:V14"/>
    <mergeCell ref="W12:Y12"/>
    <mergeCell ref="A13:D13"/>
    <mergeCell ref="E13:H13"/>
    <mergeCell ref="I13:L13"/>
    <mergeCell ref="M13:P13"/>
    <mergeCell ref="Q13:S13"/>
    <mergeCell ref="T13:V13"/>
    <mergeCell ref="W13:Y13"/>
    <mergeCell ref="A12:D12"/>
    <mergeCell ref="E12:H12"/>
    <mergeCell ref="I12:L12"/>
    <mergeCell ref="M12:P12"/>
    <mergeCell ref="Q12:S12"/>
    <mergeCell ref="T12:V12"/>
    <mergeCell ref="T10:V10"/>
    <mergeCell ref="W10:Y10"/>
    <mergeCell ref="A11:D11"/>
    <mergeCell ref="E11:H11"/>
    <mergeCell ref="I11:L11"/>
    <mergeCell ref="M11:P11"/>
    <mergeCell ref="Q11:S11"/>
    <mergeCell ref="T11:V11"/>
    <mergeCell ref="W11:Y11"/>
    <mergeCell ref="I9:K9"/>
    <mergeCell ref="M9:O9"/>
    <mergeCell ref="Q9:R9"/>
    <mergeCell ref="T9:U9"/>
    <mergeCell ref="W9:X9"/>
    <mergeCell ref="A10:D10"/>
    <mergeCell ref="E10:H10"/>
    <mergeCell ref="I10:L10"/>
    <mergeCell ref="M10:P10"/>
    <mergeCell ref="Q10:S10"/>
    <mergeCell ref="A3:I3"/>
    <mergeCell ref="K3:Z3"/>
    <mergeCell ref="C4:T4"/>
    <mergeCell ref="C5:T5"/>
    <mergeCell ref="N7:W7"/>
    <mergeCell ref="A8:D9"/>
    <mergeCell ref="E8:K8"/>
    <mergeCell ref="M8:R8"/>
    <mergeCell ref="T8:X8"/>
    <mergeCell ref="E9:G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46"/>
  <sheetViews>
    <sheetView tabSelected="1" zoomScalePageLayoutView="0" workbookViewId="0" topLeftCell="A10">
      <selection activeCell="AE1" sqref="AE1"/>
    </sheetView>
  </sheetViews>
  <sheetFormatPr defaultColWidth="9.140625" defaultRowHeight="12.75"/>
  <cols>
    <col min="3" max="3" width="25.140625" style="0" customWidth="1"/>
    <col min="5" max="5" width="3.140625" style="0" customWidth="1"/>
    <col min="6" max="6" width="9.140625" style="0" hidden="1" customWidth="1"/>
    <col min="8" max="8" width="2.57421875" style="0" customWidth="1"/>
    <col min="9" max="9" width="0.13671875" style="0" hidden="1" customWidth="1"/>
    <col min="10" max="10" width="9.140625" style="0" hidden="1" customWidth="1"/>
    <col min="12" max="12" width="4.7109375" style="0" customWidth="1"/>
    <col min="13" max="13" width="2.57421875" style="0" hidden="1" customWidth="1"/>
    <col min="14" max="15" width="9.140625" style="0" hidden="1" customWidth="1"/>
    <col min="17" max="17" width="0.2890625" style="0" customWidth="1"/>
    <col min="18" max="18" width="2.8515625" style="0" customWidth="1"/>
    <col min="20" max="20" width="2.140625" style="0" customWidth="1"/>
    <col min="21" max="21" width="9.140625" style="0" hidden="1" customWidth="1"/>
    <col min="22" max="22" width="8.8515625" style="0" customWidth="1"/>
    <col min="23" max="23" width="9.140625" style="0" hidden="1" customWidth="1"/>
    <col min="24" max="24" width="2.57421875" style="0" customWidth="1"/>
    <col min="25" max="25" width="9.140625" style="0" hidden="1" customWidth="1"/>
    <col min="26" max="26" width="2.00390625" style="0" hidden="1" customWidth="1"/>
    <col min="27" max="27" width="7.421875" style="0" customWidth="1"/>
    <col min="28" max="28" width="3.421875" style="0" hidden="1" customWidth="1"/>
    <col min="29" max="29" width="8.8515625" style="0" customWidth="1"/>
    <col min="30" max="31" width="9.140625" style="0" hidden="1" customWidth="1"/>
    <col min="33" max="33" width="0.13671875" style="0" customWidth="1"/>
    <col min="34" max="34" width="9.140625" style="0" hidden="1" customWidth="1"/>
  </cols>
  <sheetData>
    <row r="2" spans="1:35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79"/>
      <c r="M2" s="20" t="s">
        <v>67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2.75">
      <c r="A3" s="2"/>
      <c r="B3" s="80"/>
      <c r="C3" s="81" t="s">
        <v>68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3"/>
      <c r="AI3" s="2"/>
    </row>
    <row r="4" spans="1:35" ht="12.75">
      <c r="A4" s="2"/>
      <c r="B4" s="79"/>
      <c r="C4" s="81" t="s">
        <v>69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2"/>
      <c r="AI4" s="2"/>
    </row>
    <row r="5" spans="1:35" ht="12.75">
      <c r="A5" s="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4"/>
      <c r="AI5" s="1"/>
    </row>
    <row r="6" spans="1:35" ht="12.75">
      <c r="A6" s="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 t="s">
        <v>3</v>
      </c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2"/>
      <c r="AH6" s="4"/>
      <c r="AI6" s="1"/>
    </row>
    <row r="7" spans="1:35" ht="15">
      <c r="A7" s="84" t="s">
        <v>70</v>
      </c>
      <c r="B7" s="84"/>
      <c r="C7" s="84"/>
      <c r="D7" s="85" t="s">
        <v>36</v>
      </c>
      <c r="E7" s="85"/>
      <c r="F7" s="85"/>
      <c r="G7" s="85"/>
      <c r="H7" s="85"/>
      <c r="I7" s="85"/>
      <c r="J7" s="85"/>
      <c r="K7" s="85"/>
      <c r="L7" s="85"/>
      <c r="M7" s="85"/>
      <c r="N7" s="86"/>
      <c r="O7" s="87"/>
      <c r="P7" s="85" t="s">
        <v>37</v>
      </c>
      <c r="Q7" s="85"/>
      <c r="R7" s="85"/>
      <c r="S7" s="85"/>
      <c r="T7" s="85"/>
      <c r="U7" s="85"/>
      <c r="V7" s="85"/>
      <c r="W7" s="85"/>
      <c r="X7" s="85"/>
      <c r="Y7" s="86"/>
      <c r="Z7" s="87"/>
      <c r="AA7" s="85" t="s">
        <v>38</v>
      </c>
      <c r="AB7" s="85"/>
      <c r="AC7" s="85"/>
      <c r="AD7" s="85"/>
      <c r="AE7" s="85"/>
      <c r="AF7" s="85"/>
      <c r="AG7" s="85"/>
      <c r="AH7" s="88"/>
      <c r="AI7" s="1"/>
    </row>
    <row r="8" spans="1:35" ht="15">
      <c r="A8" s="84"/>
      <c r="B8" s="84"/>
      <c r="C8" s="84"/>
      <c r="D8" s="89" t="s">
        <v>71</v>
      </c>
      <c r="E8" s="89"/>
      <c r="F8" s="90"/>
      <c r="G8" s="89" t="s">
        <v>72</v>
      </c>
      <c r="H8" s="89"/>
      <c r="I8" s="89"/>
      <c r="J8" s="90"/>
      <c r="K8" s="89" t="s">
        <v>73</v>
      </c>
      <c r="L8" s="89"/>
      <c r="M8" s="89"/>
      <c r="N8" s="89"/>
      <c r="O8" s="91"/>
      <c r="P8" s="89" t="s">
        <v>71</v>
      </c>
      <c r="Q8" s="89"/>
      <c r="R8" s="90"/>
      <c r="S8" s="89" t="s">
        <v>72</v>
      </c>
      <c r="T8" s="89"/>
      <c r="U8" s="90"/>
      <c r="V8" s="89" t="s">
        <v>73</v>
      </c>
      <c r="W8" s="89"/>
      <c r="X8" s="89"/>
      <c r="Y8" s="89"/>
      <c r="Z8" s="91"/>
      <c r="AA8" s="92" t="s">
        <v>71</v>
      </c>
      <c r="AB8" s="90"/>
      <c r="AC8" s="92" t="s">
        <v>72</v>
      </c>
      <c r="AD8" s="90"/>
      <c r="AE8" s="89" t="s">
        <v>73</v>
      </c>
      <c r="AF8" s="89"/>
      <c r="AG8" s="89"/>
      <c r="AH8" s="93"/>
      <c r="AI8" s="1"/>
    </row>
    <row r="9" spans="1:35" ht="15.75">
      <c r="A9" s="94" t="s">
        <v>9</v>
      </c>
      <c r="B9" s="94"/>
      <c r="C9" s="94"/>
      <c r="D9" s="95" t="s">
        <v>11</v>
      </c>
      <c r="E9" s="95"/>
      <c r="F9" s="95"/>
      <c r="G9" s="95" t="s">
        <v>12</v>
      </c>
      <c r="H9" s="95"/>
      <c r="I9" s="95"/>
      <c r="J9" s="95"/>
      <c r="K9" s="95" t="s">
        <v>13</v>
      </c>
      <c r="L9" s="95"/>
      <c r="M9" s="95"/>
      <c r="N9" s="95"/>
      <c r="O9" s="95"/>
      <c r="P9" s="95" t="s">
        <v>41</v>
      </c>
      <c r="Q9" s="95"/>
      <c r="R9" s="95"/>
      <c r="S9" s="95" t="s">
        <v>42</v>
      </c>
      <c r="T9" s="95"/>
      <c r="U9" s="95"/>
      <c r="V9" s="95" t="s">
        <v>43</v>
      </c>
      <c r="W9" s="95"/>
      <c r="X9" s="95"/>
      <c r="Y9" s="95"/>
      <c r="Z9" s="95"/>
      <c r="AA9" s="95" t="s">
        <v>74</v>
      </c>
      <c r="AB9" s="95"/>
      <c r="AC9" s="95" t="s">
        <v>75</v>
      </c>
      <c r="AD9" s="95"/>
      <c r="AE9" s="95"/>
      <c r="AF9" s="94" t="s">
        <v>76</v>
      </c>
      <c r="AG9" s="94"/>
      <c r="AH9" s="94"/>
      <c r="AI9" s="1"/>
    </row>
    <row r="10" spans="1:35" ht="15.75">
      <c r="A10" s="96" t="s">
        <v>77</v>
      </c>
      <c r="B10" s="96"/>
      <c r="C10" s="96"/>
      <c r="D10" s="97">
        <f>G10+K10</f>
        <v>10049000000</v>
      </c>
      <c r="E10" s="98"/>
      <c r="F10" s="98"/>
      <c r="G10" s="99">
        <f>G19+G20+G28+G38</f>
        <v>3400000000</v>
      </c>
      <c r="H10" s="98"/>
      <c r="I10" s="98"/>
      <c r="J10" s="98"/>
      <c r="K10" s="97">
        <v>6649000000</v>
      </c>
      <c r="L10" s="98"/>
      <c r="M10" s="98"/>
      <c r="N10" s="98"/>
      <c r="O10" s="98"/>
      <c r="P10" s="100">
        <f>P11+P16+P17+P18+P19+P20+P26+P39+P44+P45+P46</f>
        <v>1823658363</v>
      </c>
      <c r="Q10" s="100"/>
      <c r="R10" s="100"/>
      <c r="S10" s="100">
        <f>S26</f>
        <v>666019000</v>
      </c>
      <c r="T10" s="100"/>
      <c r="U10" s="100"/>
      <c r="V10" s="100">
        <f>V11+V16+V17+V18+V19+V20+V26+V39+V44+V45</f>
        <v>1157639363</v>
      </c>
      <c r="W10" s="100"/>
      <c r="X10" s="100"/>
      <c r="Y10" s="100"/>
      <c r="Z10" s="100"/>
      <c r="AA10" s="98">
        <v>3.64</v>
      </c>
      <c r="AB10" s="98"/>
      <c r="AC10" s="98"/>
      <c r="AD10" s="98"/>
      <c r="AE10" s="98"/>
      <c r="AF10" s="101">
        <v>3.64</v>
      </c>
      <c r="AG10" s="101"/>
      <c r="AH10" s="101"/>
      <c r="AI10" s="1"/>
    </row>
    <row r="11" spans="1:35" ht="15.75">
      <c r="A11" s="102" t="s">
        <v>78</v>
      </c>
      <c r="B11" s="102"/>
      <c r="C11" s="102"/>
      <c r="D11" s="103">
        <v>397440000</v>
      </c>
      <c r="E11" s="104"/>
      <c r="F11" s="104"/>
      <c r="G11" s="105"/>
      <c r="H11" s="105"/>
      <c r="I11" s="105"/>
      <c r="J11" s="105"/>
      <c r="K11" s="103">
        <f>K12+K13</f>
        <v>564000000</v>
      </c>
      <c r="L11" s="104"/>
      <c r="M11" s="104"/>
      <c r="N11" s="104"/>
      <c r="O11" s="104"/>
      <c r="P11" s="105">
        <f>P12+P13</f>
        <v>49724463</v>
      </c>
      <c r="Q11" s="105"/>
      <c r="R11" s="105"/>
      <c r="S11" s="105"/>
      <c r="T11" s="105"/>
      <c r="U11" s="105"/>
      <c r="V11" s="105">
        <f>V12+V13</f>
        <v>49724463</v>
      </c>
      <c r="W11" s="105"/>
      <c r="X11" s="105"/>
      <c r="Y11" s="105"/>
      <c r="Z11" s="105"/>
      <c r="AA11" s="104">
        <v>3.51</v>
      </c>
      <c r="AB11" s="104"/>
      <c r="AC11" s="104"/>
      <c r="AD11" s="104"/>
      <c r="AE11" s="104"/>
      <c r="AF11" s="106">
        <v>3.51</v>
      </c>
      <c r="AG11" s="106"/>
      <c r="AH11" s="106"/>
      <c r="AI11" s="1"/>
    </row>
    <row r="12" spans="1:35" ht="15.75">
      <c r="A12" s="102" t="s">
        <v>79</v>
      </c>
      <c r="B12" s="102"/>
      <c r="C12" s="102"/>
      <c r="D12" s="103">
        <v>358470000</v>
      </c>
      <c r="E12" s="104"/>
      <c r="F12" s="104"/>
      <c r="G12" s="105" t="s">
        <v>22</v>
      </c>
      <c r="H12" s="105"/>
      <c r="I12" s="105"/>
      <c r="J12" s="105"/>
      <c r="K12" s="103">
        <v>403000000</v>
      </c>
      <c r="L12" s="104"/>
      <c r="M12" s="104"/>
      <c r="N12" s="104"/>
      <c r="O12" s="104"/>
      <c r="P12" s="105">
        <f>S12+V12</f>
        <v>27099000</v>
      </c>
      <c r="Q12" s="105"/>
      <c r="R12" s="105"/>
      <c r="S12" s="105"/>
      <c r="T12" s="105"/>
      <c r="U12" s="105"/>
      <c r="V12" s="105">
        <v>27099000</v>
      </c>
      <c r="W12" s="105"/>
      <c r="X12" s="105"/>
      <c r="Y12" s="105"/>
      <c r="Z12" s="105"/>
      <c r="AA12" s="104">
        <v>3.89</v>
      </c>
      <c r="AB12" s="104"/>
      <c r="AC12" s="104" t="s">
        <v>22</v>
      </c>
      <c r="AD12" s="104"/>
      <c r="AE12" s="104"/>
      <c r="AF12" s="106">
        <v>3.89</v>
      </c>
      <c r="AG12" s="106"/>
      <c r="AH12" s="106"/>
      <c r="AI12" s="1"/>
    </row>
    <row r="13" spans="1:35" ht="15.75">
      <c r="A13" s="102" t="s">
        <v>80</v>
      </c>
      <c r="B13" s="102"/>
      <c r="C13" s="102"/>
      <c r="D13" s="103">
        <v>38970000</v>
      </c>
      <c r="E13" s="104"/>
      <c r="F13" s="104"/>
      <c r="G13" s="105" t="s">
        <v>22</v>
      </c>
      <c r="H13" s="105"/>
      <c r="I13" s="105"/>
      <c r="J13" s="105"/>
      <c r="K13" s="103">
        <v>161000000</v>
      </c>
      <c r="L13" s="104"/>
      <c r="M13" s="104"/>
      <c r="N13" s="104"/>
      <c r="O13" s="104"/>
      <c r="P13" s="105">
        <f>S13+V13</f>
        <v>22625463</v>
      </c>
      <c r="Q13" s="105"/>
      <c r="R13" s="105"/>
      <c r="S13" s="105"/>
      <c r="T13" s="105"/>
      <c r="U13" s="105"/>
      <c r="V13" s="105">
        <v>22625463</v>
      </c>
      <c r="W13" s="105"/>
      <c r="X13" s="105"/>
      <c r="Y13" s="105"/>
      <c r="Z13" s="105"/>
      <c r="AA13" s="104" t="s">
        <v>22</v>
      </c>
      <c r="AB13" s="104"/>
      <c r="AC13" s="104" t="s">
        <v>22</v>
      </c>
      <c r="AD13" s="104"/>
      <c r="AE13" s="104"/>
      <c r="AF13" s="106" t="s">
        <v>22</v>
      </c>
      <c r="AG13" s="106"/>
      <c r="AH13" s="106"/>
      <c r="AI13" s="1"/>
    </row>
    <row r="14" spans="1:35" ht="15.75">
      <c r="A14" s="102" t="s">
        <v>81</v>
      </c>
      <c r="B14" s="102"/>
      <c r="C14" s="102"/>
      <c r="D14" s="104">
        <f>G14+K14</f>
        <v>0</v>
      </c>
      <c r="E14" s="104"/>
      <c r="F14" s="104"/>
      <c r="G14" s="105"/>
      <c r="H14" s="105"/>
      <c r="I14" s="105"/>
      <c r="J14" s="105"/>
      <c r="K14" s="104"/>
      <c r="L14" s="104"/>
      <c r="M14" s="104"/>
      <c r="N14" s="104"/>
      <c r="O14" s="104"/>
      <c r="P14" s="105">
        <f aca="true" t="shared" si="0" ref="P14:P46">S14+V14</f>
        <v>0</v>
      </c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4" t="s">
        <v>22</v>
      </c>
      <c r="AB14" s="104"/>
      <c r="AC14" s="104" t="s">
        <v>22</v>
      </c>
      <c r="AD14" s="104"/>
      <c r="AE14" s="104"/>
      <c r="AF14" s="106" t="s">
        <v>22</v>
      </c>
      <c r="AG14" s="106"/>
      <c r="AH14" s="106"/>
      <c r="AI14" s="1"/>
    </row>
    <row r="15" spans="1:35" ht="15.75">
      <c r="A15" s="102" t="s">
        <v>82</v>
      </c>
      <c r="B15" s="102"/>
      <c r="C15" s="102"/>
      <c r="D15" s="104">
        <f aca="true" t="shared" si="1" ref="D15:D46">G15+K15</f>
        <v>0</v>
      </c>
      <c r="E15" s="104"/>
      <c r="F15" s="104"/>
      <c r="G15" s="105"/>
      <c r="H15" s="105"/>
      <c r="I15" s="105"/>
      <c r="J15" s="105"/>
      <c r="K15" s="103"/>
      <c r="L15" s="104"/>
      <c r="M15" s="104"/>
      <c r="N15" s="104"/>
      <c r="O15" s="104"/>
      <c r="P15" s="105">
        <f t="shared" si="0"/>
        <v>0</v>
      </c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4" t="s">
        <v>22</v>
      </c>
      <c r="AB15" s="104"/>
      <c r="AC15" s="104" t="s">
        <v>22</v>
      </c>
      <c r="AD15" s="104"/>
      <c r="AE15" s="104"/>
      <c r="AF15" s="106" t="s">
        <v>22</v>
      </c>
      <c r="AG15" s="106"/>
      <c r="AH15" s="106"/>
      <c r="AI15" s="1"/>
    </row>
    <row r="16" spans="1:35" ht="15.75">
      <c r="A16" s="102" t="s">
        <v>83</v>
      </c>
      <c r="B16" s="102"/>
      <c r="C16" s="102"/>
      <c r="D16" s="105">
        <f t="shared" si="1"/>
        <v>154000000</v>
      </c>
      <c r="E16" s="105"/>
      <c r="F16" s="105"/>
      <c r="G16" s="105">
        <v>0</v>
      </c>
      <c r="H16" s="105"/>
      <c r="I16" s="105"/>
      <c r="J16" s="105"/>
      <c r="K16" s="103">
        <v>154000000</v>
      </c>
      <c r="L16" s="104"/>
      <c r="M16" s="104"/>
      <c r="N16" s="104"/>
      <c r="O16" s="104"/>
      <c r="P16" s="105">
        <f t="shared" si="0"/>
        <v>0</v>
      </c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4" t="s">
        <v>22</v>
      </c>
      <c r="AB16" s="104"/>
      <c r="AC16" s="104" t="s">
        <v>22</v>
      </c>
      <c r="AD16" s="104"/>
      <c r="AE16" s="104"/>
      <c r="AF16" s="106" t="s">
        <v>22</v>
      </c>
      <c r="AG16" s="106"/>
      <c r="AH16" s="106"/>
      <c r="AI16" s="1"/>
    </row>
    <row r="17" spans="1:35" ht="15.75">
      <c r="A17" s="102" t="s">
        <v>84</v>
      </c>
      <c r="B17" s="102"/>
      <c r="C17" s="102"/>
      <c r="D17" s="105">
        <f t="shared" si="1"/>
        <v>67000000</v>
      </c>
      <c r="E17" s="105"/>
      <c r="F17" s="105"/>
      <c r="G17" s="105"/>
      <c r="H17" s="105"/>
      <c r="I17" s="105"/>
      <c r="J17" s="105"/>
      <c r="K17" s="103">
        <v>67000000</v>
      </c>
      <c r="L17" s="104"/>
      <c r="M17" s="104"/>
      <c r="N17" s="104"/>
      <c r="O17" s="104"/>
      <c r="P17" s="105">
        <f t="shared" si="0"/>
        <v>0</v>
      </c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4" t="s">
        <v>22</v>
      </c>
      <c r="AB17" s="104"/>
      <c r="AC17" s="104" t="s">
        <v>22</v>
      </c>
      <c r="AD17" s="104"/>
      <c r="AE17" s="104"/>
      <c r="AF17" s="106" t="s">
        <v>22</v>
      </c>
      <c r="AG17" s="106"/>
      <c r="AH17" s="106"/>
      <c r="AI17" s="1"/>
    </row>
    <row r="18" spans="1:35" ht="15.75">
      <c r="A18" s="102" t="s">
        <v>85</v>
      </c>
      <c r="B18" s="102"/>
      <c r="C18" s="102"/>
      <c r="D18" s="105">
        <f t="shared" si="1"/>
        <v>24000000</v>
      </c>
      <c r="E18" s="105"/>
      <c r="F18" s="105"/>
      <c r="G18" s="105"/>
      <c r="H18" s="105"/>
      <c r="I18" s="105"/>
      <c r="J18" s="105"/>
      <c r="K18" s="103">
        <v>24000000</v>
      </c>
      <c r="L18" s="104"/>
      <c r="M18" s="104"/>
      <c r="N18" s="104"/>
      <c r="O18" s="104"/>
      <c r="P18" s="105">
        <f t="shared" si="0"/>
        <v>0</v>
      </c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4" t="s">
        <v>22</v>
      </c>
      <c r="AB18" s="104"/>
      <c r="AC18" s="104" t="s">
        <v>22</v>
      </c>
      <c r="AD18" s="104"/>
      <c r="AE18" s="104"/>
      <c r="AF18" s="106" t="s">
        <v>22</v>
      </c>
      <c r="AG18" s="106"/>
      <c r="AH18" s="106"/>
      <c r="AI18" s="1"/>
    </row>
    <row r="19" spans="1:35" ht="15.75">
      <c r="A19" s="102" t="s">
        <v>86</v>
      </c>
      <c r="B19" s="102"/>
      <c r="C19" s="102"/>
      <c r="D19" s="105">
        <f t="shared" si="1"/>
        <v>25000000</v>
      </c>
      <c r="E19" s="105"/>
      <c r="F19" s="105"/>
      <c r="G19" s="105"/>
      <c r="H19" s="105"/>
      <c r="I19" s="105"/>
      <c r="J19" s="105"/>
      <c r="K19" s="103">
        <v>25000000</v>
      </c>
      <c r="L19" s="104"/>
      <c r="M19" s="104"/>
      <c r="N19" s="104"/>
      <c r="O19" s="104"/>
      <c r="P19" s="105">
        <f t="shared" si="0"/>
        <v>8111000</v>
      </c>
      <c r="Q19" s="105"/>
      <c r="R19" s="105"/>
      <c r="S19" s="105"/>
      <c r="T19" s="105"/>
      <c r="U19" s="105"/>
      <c r="V19" s="105">
        <v>8111000</v>
      </c>
      <c r="W19" s="105"/>
      <c r="X19" s="105"/>
      <c r="Y19" s="105"/>
      <c r="Z19" s="105"/>
      <c r="AA19" s="104">
        <v>524.78</v>
      </c>
      <c r="AB19" s="104"/>
      <c r="AC19" s="104" t="s">
        <v>22</v>
      </c>
      <c r="AD19" s="104"/>
      <c r="AE19" s="104"/>
      <c r="AF19" s="106">
        <v>524.78</v>
      </c>
      <c r="AG19" s="106"/>
      <c r="AH19" s="106"/>
      <c r="AI19" s="1"/>
    </row>
    <row r="20" spans="1:35" ht="15.75">
      <c r="A20" s="102" t="s">
        <v>87</v>
      </c>
      <c r="B20" s="102"/>
      <c r="C20" s="102"/>
      <c r="D20" s="105">
        <f t="shared" si="1"/>
        <v>1223000000</v>
      </c>
      <c r="E20" s="105"/>
      <c r="F20" s="105"/>
      <c r="G20" s="105">
        <f>G21</f>
        <v>1000000000</v>
      </c>
      <c r="H20" s="105"/>
      <c r="I20" s="105"/>
      <c r="J20" s="105"/>
      <c r="K20" s="103">
        <f>K21+K22+K23+K24+K25</f>
        <v>223000000</v>
      </c>
      <c r="L20" s="104"/>
      <c r="M20" s="104"/>
      <c r="N20" s="104"/>
      <c r="O20" s="104"/>
      <c r="P20" s="105">
        <f t="shared" si="0"/>
        <v>98486400</v>
      </c>
      <c r="Q20" s="105"/>
      <c r="R20" s="105"/>
      <c r="S20" s="105"/>
      <c r="T20" s="105"/>
      <c r="U20" s="105"/>
      <c r="V20" s="105">
        <f>V21+V22+V25</f>
        <v>98486400</v>
      </c>
      <c r="W20" s="105"/>
      <c r="X20" s="105"/>
      <c r="Y20" s="105"/>
      <c r="Z20" s="105"/>
      <c r="AA20" s="104"/>
      <c r="AB20" s="104"/>
      <c r="AC20" s="104"/>
      <c r="AD20" s="104"/>
      <c r="AE20" s="104"/>
      <c r="AF20" s="106"/>
      <c r="AG20" s="106"/>
      <c r="AH20" s="106"/>
      <c r="AI20" s="1"/>
    </row>
    <row r="21" spans="1:35" ht="15.75">
      <c r="A21" s="102" t="s">
        <v>88</v>
      </c>
      <c r="B21" s="102"/>
      <c r="C21" s="102"/>
      <c r="D21" s="105">
        <f t="shared" si="1"/>
        <v>1170000000</v>
      </c>
      <c r="E21" s="105"/>
      <c r="F21" s="105"/>
      <c r="G21" s="105">
        <v>1000000000</v>
      </c>
      <c r="H21" s="105"/>
      <c r="I21" s="105"/>
      <c r="J21" s="105"/>
      <c r="K21" s="103">
        <v>170000000</v>
      </c>
      <c r="L21" s="104"/>
      <c r="M21" s="104"/>
      <c r="N21" s="104"/>
      <c r="O21" s="104"/>
      <c r="P21" s="105">
        <f t="shared" si="0"/>
        <v>97286400</v>
      </c>
      <c r="Q21" s="105"/>
      <c r="R21" s="105"/>
      <c r="S21" s="105"/>
      <c r="T21" s="105"/>
      <c r="U21" s="105"/>
      <c r="V21" s="105">
        <v>97286400</v>
      </c>
      <c r="W21" s="105"/>
      <c r="X21" s="105"/>
      <c r="Y21" s="105"/>
      <c r="Z21" s="105"/>
      <c r="AA21" s="104" t="s">
        <v>22</v>
      </c>
      <c r="AB21" s="104"/>
      <c r="AC21" s="104" t="s">
        <v>22</v>
      </c>
      <c r="AD21" s="104"/>
      <c r="AE21" s="104"/>
      <c r="AF21" s="106" t="s">
        <v>22</v>
      </c>
      <c r="AG21" s="106"/>
      <c r="AH21" s="106"/>
      <c r="AI21" s="1"/>
    </row>
    <row r="22" spans="1:35" ht="15.75">
      <c r="A22" s="102" t="s">
        <v>89</v>
      </c>
      <c r="B22" s="102"/>
      <c r="C22" s="102"/>
      <c r="D22" s="105">
        <v>20000000</v>
      </c>
      <c r="E22" s="105"/>
      <c r="F22" s="105"/>
      <c r="G22" s="105"/>
      <c r="H22" s="105"/>
      <c r="I22" s="105"/>
      <c r="J22" s="105"/>
      <c r="K22" s="103">
        <v>20000000</v>
      </c>
      <c r="L22" s="104"/>
      <c r="M22" s="104"/>
      <c r="N22" s="104"/>
      <c r="O22" s="104"/>
      <c r="P22" s="105">
        <f t="shared" si="0"/>
        <v>1200000</v>
      </c>
      <c r="Q22" s="105"/>
      <c r="R22" s="105"/>
      <c r="S22" s="105"/>
      <c r="T22" s="105"/>
      <c r="U22" s="105"/>
      <c r="V22" s="105">
        <v>1200000</v>
      </c>
      <c r="W22" s="105"/>
      <c r="X22" s="105"/>
      <c r="Y22" s="105"/>
      <c r="Z22" s="105"/>
      <c r="AA22" s="104" t="s">
        <v>22</v>
      </c>
      <c r="AB22" s="104"/>
      <c r="AC22" s="104" t="s">
        <v>22</v>
      </c>
      <c r="AD22" s="104"/>
      <c r="AE22" s="104"/>
      <c r="AF22" s="106" t="s">
        <v>22</v>
      </c>
      <c r="AG22" s="106"/>
      <c r="AH22" s="106"/>
      <c r="AI22" s="1"/>
    </row>
    <row r="23" spans="1:35" ht="15.75">
      <c r="A23" s="102" t="s">
        <v>90</v>
      </c>
      <c r="B23" s="102"/>
      <c r="C23" s="102"/>
      <c r="D23" s="105">
        <f t="shared" si="1"/>
        <v>0</v>
      </c>
      <c r="E23" s="105"/>
      <c r="F23" s="105"/>
      <c r="G23" s="105"/>
      <c r="H23" s="105"/>
      <c r="I23" s="105"/>
      <c r="J23" s="105"/>
      <c r="K23" s="104"/>
      <c r="L23" s="104"/>
      <c r="M23" s="104"/>
      <c r="N23" s="104"/>
      <c r="O23" s="104"/>
      <c r="P23" s="105">
        <f t="shared" si="0"/>
        <v>0</v>
      </c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4" t="s">
        <v>22</v>
      </c>
      <c r="AB23" s="104"/>
      <c r="AC23" s="104" t="s">
        <v>22</v>
      </c>
      <c r="AD23" s="104"/>
      <c r="AE23" s="104"/>
      <c r="AF23" s="106" t="s">
        <v>22</v>
      </c>
      <c r="AG23" s="106"/>
      <c r="AH23" s="106"/>
      <c r="AI23" s="1"/>
    </row>
    <row r="24" spans="1:35" ht="15.75">
      <c r="A24" s="102" t="s">
        <v>91</v>
      </c>
      <c r="B24" s="102"/>
      <c r="C24" s="102"/>
      <c r="D24" s="105">
        <f t="shared" si="1"/>
        <v>0</v>
      </c>
      <c r="E24" s="105"/>
      <c r="F24" s="105"/>
      <c r="G24" s="105"/>
      <c r="H24" s="105"/>
      <c r="I24" s="105"/>
      <c r="J24" s="105"/>
      <c r="K24" s="104"/>
      <c r="L24" s="104"/>
      <c r="M24" s="104"/>
      <c r="N24" s="104"/>
      <c r="O24" s="104"/>
      <c r="P24" s="105">
        <f t="shared" si="0"/>
        <v>0</v>
      </c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4" t="s">
        <v>22</v>
      </c>
      <c r="AB24" s="104"/>
      <c r="AC24" s="104" t="s">
        <v>22</v>
      </c>
      <c r="AD24" s="104"/>
      <c r="AE24" s="104"/>
      <c r="AF24" s="106" t="s">
        <v>22</v>
      </c>
      <c r="AG24" s="106"/>
      <c r="AH24" s="106"/>
      <c r="AI24" s="1"/>
    </row>
    <row r="25" spans="1:35" ht="15.75">
      <c r="A25" s="102" t="s">
        <v>92</v>
      </c>
      <c r="B25" s="102"/>
      <c r="C25" s="102"/>
      <c r="D25" s="105">
        <f t="shared" si="1"/>
        <v>33000000</v>
      </c>
      <c r="E25" s="105"/>
      <c r="F25" s="105"/>
      <c r="G25" s="105"/>
      <c r="H25" s="105"/>
      <c r="I25" s="105"/>
      <c r="J25" s="105"/>
      <c r="K25" s="105">
        <v>33000000</v>
      </c>
      <c r="L25" s="105"/>
      <c r="M25" s="105"/>
      <c r="N25" s="105"/>
      <c r="O25" s="105"/>
      <c r="P25" s="105">
        <f t="shared" si="0"/>
        <v>0</v>
      </c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4" t="s">
        <v>22</v>
      </c>
      <c r="AB25" s="104"/>
      <c r="AC25" s="104" t="s">
        <v>22</v>
      </c>
      <c r="AD25" s="104"/>
      <c r="AE25" s="104"/>
      <c r="AF25" s="106" t="s">
        <v>22</v>
      </c>
      <c r="AG25" s="106"/>
      <c r="AH25" s="106"/>
      <c r="AI25" s="1"/>
    </row>
    <row r="26" spans="1:35" ht="15.75">
      <c r="A26" s="102" t="s">
        <v>93</v>
      </c>
      <c r="B26" s="102"/>
      <c r="C26" s="102"/>
      <c r="D26" s="105">
        <f t="shared" si="1"/>
        <v>7096000000</v>
      </c>
      <c r="E26" s="105"/>
      <c r="F26" s="105"/>
      <c r="G26" s="105">
        <f>G28+G38</f>
        <v>2400000000</v>
      </c>
      <c r="H26" s="105"/>
      <c r="I26" s="105"/>
      <c r="J26" s="105"/>
      <c r="K26" s="103">
        <f>SUM(K28:O38)</f>
        <v>4696000000</v>
      </c>
      <c r="L26" s="104"/>
      <c r="M26" s="104"/>
      <c r="N26" s="104"/>
      <c r="O26" s="104"/>
      <c r="P26" s="105">
        <f>SUM(P28:R38)</f>
        <v>1538026500</v>
      </c>
      <c r="Q26" s="105"/>
      <c r="R26" s="105"/>
      <c r="S26" s="105">
        <f>SUM(S27:U38)</f>
        <v>666019000</v>
      </c>
      <c r="T26" s="105"/>
      <c r="U26" s="105"/>
      <c r="V26" s="105">
        <f>SUM(V28:Z38)</f>
        <v>872007500</v>
      </c>
      <c r="W26" s="105"/>
      <c r="X26" s="105"/>
      <c r="Y26" s="105"/>
      <c r="Z26" s="105"/>
      <c r="AA26" s="104">
        <v>1.32</v>
      </c>
      <c r="AB26" s="104"/>
      <c r="AC26" s="104"/>
      <c r="AD26" s="104"/>
      <c r="AE26" s="104"/>
      <c r="AF26" s="106">
        <v>1.32</v>
      </c>
      <c r="AG26" s="106"/>
      <c r="AH26" s="106"/>
      <c r="AI26" s="1"/>
    </row>
    <row r="27" spans="1:35" ht="15.75">
      <c r="A27" s="102" t="s">
        <v>94</v>
      </c>
      <c r="B27" s="102"/>
      <c r="C27" s="102"/>
      <c r="D27" s="105">
        <f t="shared" si="1"/>
        <v>0</v>
      </c>
      <c r="E27" s="105"/>
      <c r="F27" s="105"/>
      <c r="G27" s="105"/>
      <c r="H27" s="105"/>
      <c r="I27" s="105"/>
      <c r="J27" s="105"/>
      <c r="K27" s="103"/>
      <c r="L27" s="104"/>
      <c r="M27" s="104"/>
      <c r="N27" s="104"/>
      <c r="O27" s="104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4">
        <v>24.26</v>
      </c>
      <c r="AB27" s="104"/>
      <c r="AC27" s="104" t="s">
        <v>22</v>
      </c>
      <c r="AD27" s="104"/>
      <c r="AE27" s="104"/>
      <c r="AF27" s="106">
        <v>24.26</v>
      </c>
      <c r="AG27" s="106"/>
      <c r="AH27" s="106"/>
      <c r="AI27" s="1"/>
    </row>
    <row r="28" spans="1:35" ht="15.75">
      <c r="A28" s="102" t="s">
        <v>95</v>
      </c>
      <c r="B28" s="102"/>
      <c r="C28" s="102"/>
      <c r="D28" s="105">
        <f t="shared" si="1"/>
        <v>4534880000</v>
      </c>
      <c r="E28" s="105"/>
      <c r="F28" s="105"/>
      <c r="G28" s="105">
        <v>150000000</v>
      </c>
      <c r="H28" s="105"/>
      <c r="I28" s="105"/>
      <c r="J28" s="105"/>
      <c r="K28" s="103">
        <v>4384880000</v>
      </c>
      <c r="L28" s="104"/>
      <c r="M28" s="104"/>
      <c r="N28" s="104"/>
      <c r="O28" s="104"/>
      <c r="P28" s="105">
        <f t="shared" si="0"/>
        <v>839125500</v>
      </c>
      <c r="Q28" s="105"/>
      <c r="R28" s="105"/>
      <c r="S28" s="105"/>
      <c r="T28" s="105"/>
      <c r="U28" s="105"/>
      <c r="V28" s="105">
        <v>839125500</v>
      </c>
      <c r="W28" s="105"/>
      <c r="X28" s="105"/>
      <c r="Y28" s="105"/>
      <c r="Z28" s="105"/>
      <c r="AA28" s="104" t="s">
        <v>22</v>
      </c>
      <c r="AB28" s="104"/>
      <c r="AC28" s="104" t="s">
        <v>22</v>
      </c>
      <c r="AD28" s="104"/>
      <c r="AE28" s="104"/>
      <c r="AF28" s="106" t="s">
        <v>22</v>
      </c>
      <c r="AG28" s="106"/>
      <c r="AH28" s="106"/>
      <c r="AI28" s="1"/>
    </row>
    <row r="29" spans="1:35" ht="15.75">
      <c r="A29" s="102" t="s">
        <v>96</v>
      </c>
      <c r="B29" s="102"/>
      <c r="C29" s="102"/>
      <c r="D29" s="105">
        <f t="shared" si="1"/>
        <v>215120000</v>
      </c>
      <c r="E29" s="105"/>
      <c r="F29" s="105"/>
      <c r="G29" s="105"/>
      <c r="H29" s="105"/>
      <c r="I29" s="105"/>
      <c r="J29" s="105"/>
      <c r="K29" s="103">
        <v>215120000</v>
      </c>
      <c r="L29" s="104"/>
      <c r="M29" s="104"/>
      <c r="N29" s="104"/>
      <c r="O29" s="104"/>
      <c r="P29" s="105">
        <f t="shared" si="0"/>
        <v>27700000</v>
      </c>
      <c r="Q29" s="105"/>
      <c r="R29" s="105"/>
      <c r="S29" s="105"/>
      <c r="T29" s="105"/>
      <c r="U29" s="105"/>
      <c r="V29" s="105">
        <v>27700000</v>
      </c>
      <c r="W29" s="105"/>
      <c r="X29" s="105"/>
      <c r="Y29" s="105"/>
      <c r="Z29" s="105"/>
      <c r="AA29" s="104">
        <v>11.41</v>
      </c>
      <c r="AB29" s="104"/>
      <c r="AC29" s="104" t="s">
        <v>22</v>
      </c>
      <c r="AD29" s="104"/>
      <c r="AE29" s="104"/>
      <c r="AF29" s="106">
        <v>11.41</v>
      </c>
      <c r="AG29" s="106"/>
      <c r="AH29" s="106"/>
      <c r="AI29" s="1"/>
    </row>
    <row r="30" spans="1:35" ht="15.75">
      <c r="A30" s="102" t="s">
        <v>97</v>
      </c>
      <c r="B30" s="102"/>
      <c r="C30" s="102"/>
      <c r="D30" s="105">
        <f t="shared" si="1"/>
        <v>14600000</v>
      </c>
      <c r="E30" s="105"/>
      <c r="F30" s="105"/>
      <c r="G30" s="105"/>
      <c r="H30" s="105"/>
      <c r="I30" s="105"/>
      <c r="J30" s="105"/>
      <c r="K30" s="103">
        <v>14600000</v>
      </c>
      <c r="L30" s="104"/>
      <c r="M30" s="104"/>
      <c r="N30" s="104"/>
      <c r="O30" s="104"/>
      <c r="P30" s="105">
        <f t="shared" si="0"/>
        <v>982000</v>
      </c>
      <c r="Q30" s="105"/>
      <c r="R30" s="105"/>
      <c r="S30" s="105"/>
      <c r="T30" s="105"/>
      <c r="U30" s="105"/>
      <c r="V30" s="105">
        <v>982000</v>
      </c>
      <c r="W30" s="105"/>
      <c r="X30" s="105"/>
      <c r="Y30" s="105"/>
      <c r="Z30" s="105"/>
      <c r="AA30" s="104">
        <v>2.66</v>
      </c>
      <c r="AB30" s="104"/>
      <c r="AC30" s="104" t="s">
        <v>22</v>
      </c>
      <c r="AD30" s="104"/>
      <c r="AE30" s="104"/>
      <c r="AF30" s="106">
        <v>2.66</v>
      </c>
      <c r="AG30" s="106"/>
      <c r="AH30" s="106"/>
      <c r="AI30" s="1"/>
    </row>
    <row r="31" spans="1:35" ht="15.75">
      <c r="A31" s="102" t="s">
        <v>98</v>
      </c>
      <c r="B31" s="102"/>
      <c r="C31" s="102"/>
      <c r="D31" s="105">
        <f t="shared" si="1"/>
        <v>12100000</v>
      </c>
      <c r="E31" s="105"/>
      <c r="F31" s="105"/>
      <c r="G31" s="105"/>
      <c r="H31" s="105"/>
      <c r="I31" s="105"/>
      <c r="J31" s="105"/>
      <c r="K31" s="103">
        <v>12100000</v>
      </c>
      <c r="L31" s="104"/>
      <c r="M31" s="104"/>
      <c r="N31" s="104"/>
      <c r="O31" s="104"/>
      <c r="P31" s="105">
        <f t="shared" si="0"/>
        <v>0</v>
      </c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4" t="s">
        <v>22</v>
      </c>
      <c r="AB31" s="104"/>
      <c r="AC31" s="104" t="s">
        <v>22</v>
      </c>
      <c r="AD31" s="104"/>
      <c r="AE31" s="104"/>
      <c r="AF31" s="106" t="s">
        <v>22</v>
      </c>
      <c r="AG31" s="106"/>
      <c r="AH31" s="106"/>
      <c r="AI31" s="1"/>
    </row>
    <row r="32" spans="1:35" ht="15.75">
      <c r="A32" s="102" t="s">
        <v>99</v>
      </c>
      <c r="B32" s="102"/>
      <c r="C32" s="102"/>
      <c r="D32" s="105">
        <f t="shared" si="1"/>
        <v>12100000</v>
      </c>
      <c r="E32" s="105"/>
      <c r="F32" s="105"/>
      <c r="G32" s="105"/>
      <c r="H32" s="105"/>
      <c r="I32" s="105"/>
      <c r="J32" s="105"/>
      <c r="K32" s="103">
        <v>12100000</v>
      </c>
      <c r="L32" s="104"/>
      <c r="M32" s="104"/>
      <c r="N32" s="104"/>
      <c r="O32" s="104"/>
      <c r="P32" s="105">
        <f t="shared" si="0"/>
        <v>0</v>
      </c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4" t="s">
        <v>22</v>
      </c>
      <c r="AB32" s="104"/>
      <c r="AC32" s="104" t="s">
        <v>22</v>
      </c>
      <c r="AD32" s="104"/>
      <c r="AE32" s="104"/>
      <c r="AF32" s="106" t="s">
        <v>22</v>
      </c>
      <c r="AG32" s="106"/>
      <c r="AH32" s="106"/>
      <c r="AI32" s="1"/>
    </row>
    <row r="33" spans="1:35" ht="15.75">
      <c r="A33" s="102" t="s">
        <v>100</v>
      </c>
      <c r="B33" s="102"/>
      <c r="C33" s="102"/>
      <c r="D33" s="105">
        <f t="shared" si="1"/>
        <v>12100000</v>
      </c>
      <c r="E33" s="105"/>
      <c r="F33" s="105"/>
      <c r="G33" s="105"/>
      <c r="H33" s="105"/>
      <c r="I33" s="105"/>
      <c r="J33" s="105"/>
      <c r="K33" s="103">
        <v>12100000</v>
      </c>
      <c r="L33" s="104"/>
      <c r="M33" s="104"/>
      <c r="N33" s="104"/>
      <c r="O33" s="104"/>
      <c r="P33" s="105">
        <f t="shared" si="0"/>
        <v>0</v>
      </c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4">
        <v>39.67</v>
      </c>
      <c r="AB33" s="104"/>
      <c r="AC33" s="104" t="s">
        <v>22</v>
      </c>
      <c r="AD33" s="104"/>
      <c r="AE33" s="104"/>
      <c r="AF33" s="106">
        <v>39.67</v>
      </c>
      <c r="AG33" s="106"/>
      <c r="AH33" s="106"/>
      <c r="AI33" s="1"/>
    </row>
    <row r="34" spans="1:35" ht="15.75">
      <c r="A34" s="102" t="s">
        <v>101</v>
      </c>
      <c r="B34" s="102"/>
      <c r="C34" s="102"/>
      <c r="D34" s="105">
        <f t="shared" si="1"/>
        <v>12100000</v>
      </c>
      <c r="E34" s="105"/>
      <c r="F34" s="105"/>
      <c r="G34" s="105"/>
      <c r="H34" s="105"/>
      <c r="I34" s="105"/>
      <c r="J34" s="105"/>
      <c r="K34" s="103">
        <v>12100000</v>
      </c>
      <c r="L34" s="104"/>
      <c r="M34" s="104"/>
      <c r="N34" s="104"/>
      <c r="O34" s="104"/>
      <c r="P34" s="105">
        <f t="shared" si="0"/>
        <v>0</v>
      </c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4" t="s">
        <v>22</v>
      </c>
      <c r="AB34" s="104"/>
      <c r="AC34" s="104" t="s">
        <v>22</v>
      </c>
      <c r="AD34" s="104"/>
      <c r="AE34" s="104"/>
      <c r="AF34" s="106" t="s">
        <v>22</v>
      </c>
      <c r="AG34" s="106"/>
      <c r="AH34" s="106"/>
      <c r="AI34" s="1"/>
    </row>
    <row r="35" spans="1:35" ht="15.75">
      <c r="A35" s="102" t="s">
        <v>102</v>
      </c>
      <c r="B35" s="102"/>
      <c r="C35" s="102"/>
      <c r="D35" s="105">
        <f t="shared" si="1"/>
        <v>8500000</v>
      </c>
      <c r="E35" s="105"/>
      <c r="F35" s="105"/>
      <c r="G35" s="105"/>
      <c r="H35" s="105"/>
      <c r="I35" s="105"/>
      <c r="J35" s="105"/>
      <c r="K35" s="103">
        <v>8500000</v>
      </c>
      <c r="L35" s="104"/>
      <c r="M35" s="104"/>
      <c r="N35" s="104"/>
      <c r="O35" s="104"/>
      <c r="P35" s="105">
        <f t="shared" si="0"/>
        <v>1500000</v>
      </c>
      <c r="Q35" s="105"/>
      <c r="R35" s="105"/>
      <c r="S35" s="105"/>
      <c r="T35" s="105"/>
      <c r="U35" s="105"/>
      <c r="V35" s="105">
        <v>1500000</v>
      </c>
      <c r="W35" s="105"/>
      <c r="X35" s="105"/>
      <c r="Y35" s="105"/>
      <c r="Z35" s="105"/>
      <c r="AA35" s="104" t="s">
        <v>22</v>
      </c>
      <c r="AB35" s="104"/>
      <c r="AC35" s="104" t="s">
        <v>22</v>
      </c>
      <c r="AD35" s="104"/>
      <c r="AE35" s="104"/>
      <c r="AF35" s="106" t="s">
        <v>22</v>
      </c>
      <c r="AG35" s="106"/>
      <c r="AH35" s="106"/>
      <c r="AI35" s="1"/>
    </row>
    <row r="36" spans="1:35" ht="15.75">
      <c r="A36" s="102" t="s">
        <v>103</v>
      </c>
      <c r="B36" s="102"/>
      <c r="C36" s="102"/>
      <c r="D36" s="105">
        <f t="shared" si="1"/>
        <v>8500000</v>
      </c>
      <c r="E36" s="105"/>
      <c r="F36" s="105"/>
      <c r="G36" s="105"/>
      <c r="H36" s="105"/>
      <c r="I36" s="105"/>
      <c r="J36" s="105"/>
      <c r="K36" s="103">
        <v>8500000</v>
      </c>
      <c r="L36" s="104"/>
      <c r="M36" s="104"/>
      <c r="N36" s="104"/>
      <c r="O36" s="104"/>
      <c r="P36" s="105">
        <f t="shared" si="0"/>
        <v>2700000</v>
      </c>
      <c r="Q36" s="105"/>
      <c r="R36" s="105"/>
      <c r="S36" s="105"/>
      <c r="T36" s="105"/>
      <c r="U36" s="105"/>
      <c r="V36" s="105">
        <v>2700000</v>
      </c>
      <c r="W36" s="105"/>
      <c r="X36" s="105"/>
      <c r="Y36" s="105"/>
      <c r="Z36" s="105"/>
      <c r="AA36" s="104">
        <v>54.9</v>
      </c>
      <c r="AB36" s="104"/>
      <c r="AC36" s="104" t="s">
        <v>22</v>
      </c>
      <c r="AD36" s="104"/>
      <c r="AE36" s="104"/>
      <c r="AF36" s="106">
        <v>54.9</v>
      </c>
      <c r="AG36" s="106"/>
      <c r="AH36" s="106"/>
      <c r="AI36" s="1"/>
    </row>
    <row r="37" spans="1:35" ht="15.75">
      <c r="A37" s="102" t="s">
        <v>104</v>
      </c>
      <c r="B37" s="102"/>
      <c r="C37" s="102"/>
      <c r="D37" s="105">
        <f>G37+K37</f>
        <v>4000000</v>
      </c>
      <c r="E37" s="105"/>
      <c r="F37" s="105"/>
      <c r="G37" s="105">
        <v>0</v>
      </c>
      <c r="H37" s="105"/>
      <c r="I37" s="105"/>
      <c r="J37" s="105"/>
      <c r="K37" s="105">
        <v>4000000</v>
      </c>
      <c r="L37" s="105"/>
      <c r="M37" s="105"/>
      <c r="N37" s="105"/>
      <c r="O37" s="105"/>
      <c r="P37" s="105">
        <f t="shared" si="0"/>
        <v>0</v>
      </c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4" t="s">
        <v>22</v>
      </c>
      <c r="AB37" s="104"/>
      <c r="AC37" s="104" t="s">
        <v>22</v>
      </c>
      <c r="AD37" s="104"/>
      <c r="AE37" s="104"/>
      <c r="AF37" s="106" t="s">
        <v>22</v>
      </c>
      <c r="AG37" s="106"/>
      <c r="AH37" s="106"/>
      <c r="AI37" s="1"/>
    </row>
    <row r="38" spans="1:35" ht="15.75">
      <c r="A38" s="102" t="s">
        <v>105</v>
      </c>
      <c r="B38" s="102"/>
      <c r="C38" s="102"/>
      <c r="D38" s="105">
        <f t="shared" si="1"/>
        <v>2262000000</v>
      </c>
      <c r="E38" s="105"/>
      <c r="F38" s="105"/>
      <c r="G38" s="105">
        <v>2250000000</v>
      </c>
      <c r="H38" s="105"/>
      <c r="I38" s="105"/>
      <c r="J38" s="105"/>
      <c r="K38" s="105">
        <v>12000000</v>
      </c>
      <c r="L38" s="105"/>
      <c r="M38" s="105"/>
      <c r="N38" s="105"/>
      <c r="O38" s="105"/>
      <c r="P38" s="105">
        <f t="shared" si="0"/>
        <v>666019000</v>
      </c>
      <c r="Q38" s="105"/>
      <c r="R38" s="105"/>
      <c r="S38" s="105">
        <v>666019000</v>
      </c>
      <c r="T38" s="105"/>
      <c r="U38" s="105"/>
      <c r="V38" s="105"/>
      <c r="W38" s="105"/>
      <c r="X38" s="105"/>
      <c r="Y38" s="105"/>
      <c r="Z38" s="105"/>
      <c r="AA38" s="104" t="s">
        <v>22</v>
      </c>
      <c r="AB38" s="104"/>
      <c r="AC38" s="104" t="s">
        <v>22</v>
      </c>
      <c r="AD38" s="104"/>
      <c r="AE38" s="104"/>
      <c r="AF38" s="106" t="s">
        <v>22</v>
      </c>
      <c r="AG38" s="106"/>
      <c r="AH38" s="106"/>
      <c r="AI38" s="1"/>
    </row>
    <row r="39" spans="1:35" ht="15.75">
      <c r="A39" s="102" t="s">
        <v>106</v>
      </c>
      <c r="B39" s="102"/>
      <c r="C39" s="102"/>
      <c r="D39" s="105">
        <f t="shared" si="1"/>
        <v>648000000</v>
      </c>
      <c r="E39" s="105"/>
      <c r="F39" s="105"/>
      <c r="G39" s="105"/>
      <c r="H39" s="105"/>
      <c r="I39" s="105"/>
      <c r="J39" s="105"/>
      <c r="K39" s="105">
        <f>K40+K43</f>
        <v>648000000</v>
      </c>
      <c r="L39" s="105"/>
      <c r="M39" s="105"/>
      <c r="N39" s="105"/>
      <c r="O39" s="105"/>
      <c r="P39" s="105">
        <f>P40+P43</f>
        <v>114310000</v>
      </c>
      <c r="Q39" s="105"/>
      <c r="R39" s="105"/>
      <c r="S39" s="105"/>
      <c r="T39" s="105"/>
      <c r="U39" s="105"/>
      <c r="V39" s="105">
        <f>V40+V43</f>
        <v>114310000</v>
      </c>
      <c r="W39" s="105"/>
      <c r="X39" s="105"/>
      <c r="Y39" s="105"/>
      <c r="Z39" s="105"/>
      <c r="AA39" s="104">
        <v>0.9</v>
      </c>
      <c r="AB39" s="104"/>
      <c r="AC39" s="104"/>
      <c r="AD39" s="104"/>
      <c r="AE39" s="104"/>
      <c r="AF39" s="106">
        <v>0.9</v>
      </c>
      <c r="AG39" s="106"/>
      <c r="AH39" s="106"/>
      <c r="AI39" s="1"/>
    </row>
    <row r="40" spans="1:35" ht="15.75">
      <c r="A40" s="102" t="s">
        <v>107</v>
      </c>
      <c r="B40" s="102"/>
      <c r="C40" s="102"/>
      <c r="D40" s="105">
        <f>G40+K40</f>
        <v>602170000</v>
      </c>
      <c r="E40" s="105"/>
      <c r="F40" s="105"/>
      <c r="G40" s="105">
        <v>0</v>
      </c>
      <c r="H40" s="105"/>
      <c r="I40" s="105"/>
      <c r="J40" s="105"/>
      <c r="K40" s="103">
        <v>602170000</v>
      </c>
      <c r="L40" s="104"/>
      <c r="M40" s="104"/>
      <c r="N40" s="104"/>
      <c r="O40" s="104"/>
      <c r="P40" s="105">
        <f t="shared" si="0"/>
        <v>113310000</v>
      </c>
      <c r="Q40" s="105"/>
      <c r="R40" s="105"/>
      <c r="S40" s="105"/>
      <c r="T40" s="105"/>
      <c r="U40" s="105"/>
      <c r="V40" s="105">
        <v>113310000</v>
      </c>
      <c r="W40" s="105"/>
      <c r="X40" s="105"/>
      <c r="Y40" s="105"/>
      <c r="Z40" s="105"/>
      <c r="AA40" s="104" t="s">
        <v>22</v>
      </c>
      <c r="AB40" s="104"/>
      <c r="AC40" s="104" t="s">
        <v>22</v>
      </c>
      <c r="AD40" s="104"/>
      <c r="AE40" s="104"/>
      <c r="AF40" s="106" t="s">
        <v>22</v>
      </c>
      <c r="AG40" s="106"/>
      <c r="AH40" s="106"/>
      <c r="AI40" s="1"/>
    </row>
    <row r="41" spans="1:35" ht="15.75">
      <c r="A41" s="102" t="s">
        <v>108</v>
      </c>
      <c r="B41" s="102"/>
      <c r="C41" s="102"/>
      <c r="D41" s="105">
        <f>G41+K41</f>
        <v>0</v>
      </c>
      <c r="E41" s="105"/>
      <c r="F41" s="105"/>
      <c r="G41" s="105">
        <v>0</v>
      </c>
      <c r="H41" s="105"/>
      <c r="I41" s="105"/>
      <c r="J41" s="105"/>
      <c r="K41" s="104"/>
      <c r="L41" s="104"/>
      <c r="M41" s="104"/>
      <c r="N41" s="104"/>
      <c r="O41" s="104"/>
      <c r="P41" s="105">
        <f t="shared" si="0"/>
        <v>0</v>
      </c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4" t="s">
        <v>22</v>
      </c>
      <c r="AB41" s="104"/>
      <c r="AC41" s="104" t="s">
        <v>22</v>
      </c>
      <c r="AD41" s="104"/>
      <c r="AE41" s="104"/>
      <c r="AF41" s="106" t="s">
        <v>22</v>
      </c>
      <c r="AG41" s="106"/>
      <c r="AH41" s="106"/>
      <c r="AI41" s="1"/>
    </row>
    <row r="42" spans="1:35" ht="15.75">
      <c r="A42" s="102" t="s">
        <v>109</v>
      </c>
      <c r="B42" s="102"/>
      <c r="C42" s="102"/>
      <c r="D42" s="105">
        <f>G42+K42</f>
        <v>0</v>
      </c>
      <c r="E42" s="105"/>
      <c r="F42" s="105"/>
      <c r="G42" s="105">
        <v>0</v>
      </c>
      <c r="H42" s="105"/>
      <c r="I42" s="105"/>
      <c r="J42" s="105"/>
      <c r="K42" s="104"/>
      <c r="L42" s="104"/>
      <c r="M42" s="104"/>
      <c r="N42" s="104"/>
      <c r="O42" s="104"/>
      <c r="P42" s="105">
        <f t="shared" si="0"/>
        <v>0</v>
      </c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4" t="s">
        <v>22</v>
      </c>
      <c r="AB42" s="104"/>
      <c r="AC42" s="104" t="s">
        <v>22</v>
      </c>
      <c r="AD42" s="104"/>
      <c r="AE42" s="104"/>
      <c r="AF42" s="106" t="s">
        <v>22</v>
      </c>
      <c r="AG42" s="106"/>
      <c r="AH42" s="106"/>
      <c r="AI42" s="1"/>
    </row>
    <row r="43" spans="1:35" ht="15.75">
      <c r="A43" s="102" t="s">
        <v>110</v>
      </c>
      <c r="B43" s="102"/>
      <c r="C43" s="102"/>
      <c r="D43" s="105">
        <f>G43+K43</f>
        <v>45830000</v>
      </c>
      <c r="E43" s="105"/>
      <c r="F43" s="105"/>
      <c r="G43" s="105">
        <v>0</v>
      </c>
      <c r="H43" s="105"/>
      <c r="I43" s="105"/>
      <c r="J43" s="105"/>
      <c r="K43" s="103">
        <v>45830000</v>
      </c>
      <c r="L43" s="104"/>
      <c r="M43" s="104"/>
      <c r="N43" s="104"/>
      <c r="O43" s="104"/>
      <c r="P43" s="105">
        <f t="shared" si="0"/>
        <v>1000000</v>
      </c>
      <c r="Q43" s="105"/>
      <c r="R43" s="105"/>
      <c r="S43" s="105"/>
      <c r="T43" s="105"/>
      <c r="U43" s="105"/>
      <c r="V43" s="105">
        <v>1000000</v>
      </c>
      <c r="W43" s="105"/>
      <c r="X43" s="105"/>
      <c r="Y43" s="105"/>
      <c r="Z43" s="105"/>
      <c r="AA43" s="104" t="s">
        <v>22</v>
      </c>
      <c r="AB43" s="104"/>
      <c r="AC43" s="104" t="s">
        <v>22</v>
      </c>
      <c r="AD43" s="104"/>
      <c r="AE43" s="104"/>
      <c r="AF43" s="106" t="s">
        <v>22</v>
      </c>
      <c r="AG43" s="106"/>
      <c r="AH43" s="106"/>
      <c r="AI43" s="1"/>
    </row>
    <row r="44" spans="1:35" ht="15.75">
      <c r="A44" s="102" t="s">
        <v>111</v>
      </c>
      <c r="B44" s="102"/>
      <c r="C44" s="102"/>
      <c r="D44" s="105">
        <f t="shared" si="1"/>
        <v>29000000</v>
      </c>
      <c r="E44" s="105"/>
      <c r="F44" s="105"/>
      <c r="G44" s="105">
        <v>0</v>
      </c>
      <c r="H44" s="105"/>
      <c r="I44" s="105"/>
      <c r="J44" s="105"/>
      <c r="K44" s="103">
        <v>29000000</v>
      </c>
      <c r="L44" s="104"/>
      <c r="M44" s="104"/>
      <c r="N44" s="104"/>
      <c r="O44" s="104"/>
      <c r="P44" s="105">
        <f t="shared" si="0"/>
        <v>15000000</v>
      </c>
      <c r="Q44" s="105"/>
      <c r="R44" s="105"/>
      <c r="S44" s="105"/>
      <c r="T44" s="105"/>
      <c r="U44" s="105"/>
      <c r="V44" s="105">
        <v>15000000</v>
      </c>
      <c r="W44" s="105"/>
      <c r="X44" s="105"/>
      <c r="Y44" s="105"/>
      <c r="Z44" s="105"/>
      <c r="AA44" s="104" t="s">
        <v>22</v>
      </c>
      <c r="AB44" s="104"/>
      <c r="AC44" s="104" t="s">
        <v>22</v>
      </c>
      <c r="AD44" s="104"/>
      <c r="AE44" s="104"/>
      <c r="AF44" s="106" t="s">
        <v>22</v>
      </c>
      <c r="AG44" s="106"/>
      <c r="AH44" s="106"/>
      <c r="AI44" s="1"/>
    </row>
    <row r="45" spans="1:35" ht="15.75">
      <c r="A45" s="102" t="s">
        <v>112</v>
      </c>
      <c r="B45" s="102"/>
      <c r="C45" s="102"/>
      <c r="D45" s="105">
        <f t="shared" si="1"/>
        <v>220000000</v>
      </c>
      <c r="E45" s="105"/>
      <c r="F45" s="105"/>
      <c r="G45" s="105">
        <v>0</v>
      </c>
      <c r="H45" s="105"/>
      <c r="I45" s="105"/>
      <c r="J45" s="105"/>
      <c r="K45" s="103">
        <v>220000000</v>
      </c>
      <c r="L45" s="104"/>
      <c r="M45" s="104"/>
      <c r="N45" s="104"/>
      <c r="O45" s="104"/>
      <c r="P45" s="105">
        <f t="shared" si="0"/>
        <v>0</v>
      </c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4" t="s">
        <v>22</v>
      </c>
      <c r="AB45" s="104"/>
      <c r="AC45" s="104" t="s">
        <v>22</v>
      </c>
      <c r="AD45" s="104"/>
      <c r="AE45" s="104"/>
      <c r="AF45" s="106" t="s">
        <v>22</v>
      </c>
      <c r="AG45" s="106"/>
      <c r="AH45" s="106"/>
      <c r="AI45" s="1"/>
    </row>
    <row r="46" spans="1:35" ht="15.75">
      <c r="A46" s="102" t="s">
        <v>113</v>
      </c>
      <c r="B46" s="102"/>
      <c r="C46" s="102"/>
      <c r="D46" s="105">
        <f t="shared" si="1"/>
        <v>0</v>
      </c>
      <c r="E46" s="105"/>
      <c r="F46" s="105"/>
      <c r="G46" s="105">
        <v>0</v>
      </c>
      <c r="H46" s="105"/>
      <c r="I46" s="105"/>
      <c r="J46" s="105"/>
      <c r="K46" s="104"/>
      <c r="L46" s="104"/>
      <c r="M46" s="104"/>
      <c r="N46" s="104"/>
      <c r="O46" s="104"/>
      <c r="P46" s="105">
        <f t="shared" si="0"/>
        <v>0</v>
      </c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4" t="s">
        <v>22</v>
      </c>
      <c r="AB46" s="104"/>
      <c r="AC46" s="104" t="s">
        <v>22</v>
      </c>
      <c r="AD46" s="104"/>
      <c r="AE46" s="104"/>
      <c r="AF46" s="106" t="s">
        <v>22</v>
      </c>
      <c r="AG46" s="106"/>
      <c r="AH46" s="106"/>
      <c r="AI46" s="1"/>
    </row>
  </sheetData>
  <sheetProtection/>
  <mergeCells count="396">
    <mergeCell ref="V46:Z46"/>
    <mergeCell ref="AA46:AB46"/>
    <mergeCell ref="AC46:AE46"/>
    <mergeCell ref="AF46:AH46"/>
    <mergeCell ref="V45:Z45"/>
    <mergeCell ref="AA45:AB45"/>
    <mergeCell ref="AC45:AE45"/>
    <mergeCell ref="AF45:AH45"/>
    <mergeCell ref="A46:C46"/>
    <mergeCell ref="D46:F46"/>
    <mergeCell ref="G46:J46"/>
    <mergeCell ref="K46:O46"/>
    <mergeCell ref="P46:R46"/>
    <mergeCell ref="S46:U46"/>
    <mergeCell ref="V44:Z44"/>
    <mergeCell ref="AA44:AB44"/>
    <mergeCell ref="AC44:AE44"/>
    <mergeCell ref="AF44:AH44"/>
    <mergeCell ref="A45:C45"/>
    <mergeCell ref="D45:F45"/>
    <mergeCell ref="G45:J45"/>
    <mergeCell ref="K45:O45"/>
    <mergeCell ref="P45:R45"/>
    <mergeCell ref="S45:U45"/>
    <mergeCell ref="V43:Z43"/>
    <mergeCell ref="AA43:AB43"/>
    <mergeCell ref="AC43:AE43"/>
    <mergeCell ref="AF43:AH43"/>
    <mergeCell ref="A44:C44"/>
    <mergeCell ref="D44:F44"/>
    <mergeCell ref="G44:J44"/>
    <mergeCell ref="K44:O44"/>
    <mergeCell ref="P44:R44"/>
    <mergeCell ref="S44:U44"/>
    <mergeCell ref="V42:Z42"/>
    <mergeCell ref="AA42:AB42"/>
    <mergeCell ref="AC42:AE42"/>
    <mergeCell ref="AF42:AH42"/>
    <mergeCell ref="A43:C43"/>
    <mergeCell ref="D43:F43"/>
    <mergeCell ref="G43:J43"/>
    <mergeCell ref="K43:O43"/>
    <mergeCell ref="P43:R43"/>
    <mergeCell ref="S43:U43"/>
    <mergeCell ref="V41:Z41"/>
    <mergeCell ref="AA41:AB41"/>
    <mergeCell ref="AC41:AE41"/>
    <mergeCell ref="AF41:AH41"/>
    <mergeCell ref="A42:C42"/>
    <mergeCell ref="D42:F42"/>
    <mergeCell ref="G42:J42"/>
    <mergeCell ref="K42:O42"/>
    <mergeCell ref="P42:R42"/>
    <mergeCell ref="S42:U42"/>
    <mergeCell ref="V40:Z40"/>
    <mergeCell ref="AA40:AB40"/>
    <mergeCell ref="AC40:AE40"/>
    <mergeCell ref="AF40:AH40"/>
    <mergeCell ref="A41:C41"/>
    <mergeCell ref="D41:F41"/>
    <mergeCell ref="G41:J41"/>
    <mergeCell ref="K41:O41"/>
    <mergeCell ref="P41:R41"/>
    <mergeCell ref="S41:U41"/>
    <mergeCell ref="V39:Z39"/>
    <mergeCell ref="AA39:AB39"/>
    <mergeCell ref="AC39:AE39"/>
    <mergeCell ref="AF39:AH39"/>
    <mergeCell ref="A40:C40"/>
    <mergeCell ref="D40:F40"/>
    <mergeCell ref="G40:J40"/>
    <mergeCell ref="K40:O40"/>
    <mergeCell ref="P40:R40"/>
    <mergeCell ref="S40:U40"/>
    <mergeCell ref="V38:Z38"/>
    <mergeCell ref="AA38:AB38"/>
    <mergeCell ref="AC38:AE38"/>
    <mergeCell ref="AF38:AH38"/>
    <mergeCell ref="A39:C39"/>
    <mergeCell ref="D39:F39"/>
    <mergeCell ref="G39:J39"/>
    <mergeCell ref="K39:O39"/>
    <mergeCell ref="P39:R39"/>
    <mergeCell ref="S39:U39"/>
    <mergeCell ref="V37:Z37"/>
    <mergeCell ref="AA37:AB37"/>
    <mergeCell ref="AC37:AE37"/>
    <mergeCell ref="AF37:AH37"/>
    <mergeCell ref="A38:C38"/>
    <mergeCell ref="D38:F38"/>
    <mergeCell ref="G38:J38"/>
    <mergeCell ref="K38:O38"/>
    <mergeCell ref="P38:R38"/>
    <mergeCell ref="S38:U38"/>
    <mergeCell ref="V36:Z36"/>
    <mergeCell ref="AA36:AB36"/>
    <mergeCell ref="AC36:AE36"/>
    <mergeCell ref="AF36:AH36"/>
    <mergeCell ref="A37:C37"/>
    <mergeCell ref="D37:F37"/>
    <mergeCell ref="G37:J37"/>
    <mergeCell ref="K37:O37"/>
    <mergeCell ref="P37:R37"/>
    <mergeCell ref="S37:U37"/>
    <mergeCell ref="V35:Z35"/>
    <mergeCell ref="AA35:AB35"/>
    <mergeCell ref="AC35:AE35"/>
    <mergeCell ref="AF35:AH35"/>
    <mergeCell ref="A36:C36"/>
    <mergeCell ref="D36:F36"/>
    <mergeCell ref="G36:J36"/>
    <mergeCell ref="K36:O36"/>
    <mergeCell ref="P36:R36"/>
    <mergeCell ref="S36:U36"/>
    <mergeCell ref="V34:Z34"/>
    <mergeCell ref="AA34:AB34"/>
    <mergeCell ref="AC34:AE34"/>
    <mergeCell ref="AF34:AH34"/>
    <mergeCell ref="A35:C35"/>
    <mergeCell ref="D35:F35"/>
    <mergeCell ref="G35:J35"/>
    <mergeCell ref="K35:O35"/>
    <mergeCell ref="P35:R35"/>
    <mergeCell ref="S35:U35"/>
    <mergeCell ref="V33:Z33"/>
    <mergeCell ref="AA33:AB33"/>
    <mergeCell ref="AC33:AE33"/>
    <mergeCell ref="AF33:AH33"/>
    <mergeCell ref="A34:C34"/>
    <mergeCell ref="D34:F34"/>
    <mergeCell ref="G34:J34"/>
    <mergeCell ref="K34:O34"/>
    <mergeCell ref="P34:R34"/>
    <mergeCell ref="S34:U34"/>
    <mergeCell ref="V32:Z32"/>
    <mergeCell ref="AA32:AB32"/>
    <mergeCell ref="AC32:AE32"/>
    <mergeCell ref="AF32:AH32"/>
    <mergeCell ref="A33:C33"/>
    <mergeCell ref="D33:F33"/>
    <mergeCell ref="G33:J33"/>
    <mergeCell ref="K33:O33"/>
    <mergeCell ref="P33:R33"/>
    <mergeCell ref="S33:U33"/>
    <mergeCell ref="V31:Z31"/>
    <mergeCell ref="AA31:AB31"/>
    <mergeCell ref="AC31:AE31"/>
    <mergeCell ref="AF31:AH31"/>
    <mergeCell ref="A32:C32"/>
    <mergeCell ref="D32:F32"/>
    <mergeCell ref="G32:J32"/>
    <mergeCell ref="K32:O32"/>
    <mergeCell ref="P32:R32"/>
    <mergeCell ref="S32:U32"/>
    <mergeCell ref="V30:Z30"/>
    <mergeCell ref="AA30:AB30"/>
    <mergeCell ref="AC30:AE30"/>
    <mergeCell ref="AF30:AH30"/>
    <mergeCell ref="A31:C31"/>
    <mergeCell ref="D31:F31"/>
    <mergeCell ref="G31:J31"/>
    <mergeCell ref="K31:O31"/>
    <mergeCell ref="P31:R31"/>
    <mergeCell ref="S31:U31"/>
    <mergeCell ref="V29:Z29"/>
    <mergeCell ref="AA29:AB29"/>
    <mergeCell ref="AC29:AE29"/>
    <mergeCell ref="AF29:AH29"/>
    <mergeCell ref="A30:C30"/>
    <mergeCell ref="D30:F30"/>
    <mergeCell ref="G30:J30"/>
    <mergeCell ref="K30:O30"/>
    <mergeCell ref="P30:R30"/>
    <mergeCell ref="S30:U30"/>
    <mergeCell ref="V28:Z28"/>
    <mergeCell ref="AA28:AB28"/>
    <mergeCell ref="AC28:AE28"/>
    <mergeCell ref="AF28:AH28"/>
    <mergeCell ref="A29:C29"/>
    <mergeCell ref="D29:F29"/>
    <mergeCell ref="G29:J29"/>
    <mergeCell ref="K29:O29"/>
    <mergeCell ref="P29:R29"/>
    <mergeCell ref="S29:U29"/>
    <mergeCell ref="V27:Z27"/>
    <mergeCell ref="AA27:AB27"/>
    <mergeCell ref="AC27:AE27"/>
    <mergeCell ref="AF27:AH27"/>
    <mergeCell ref="A28:C28"/>
    <mergeCell ref="D28:F28"/>
    <mergeCell ref="G28:J28"/>
    <mergeCell ref="K28:O28"/>
    <mergeCell ref="P28:R28"/>
    <mergeCell ref="S28:U28"/>
    <mergeCell ref="V26:Z26"/>
    <mergeCell ref="AA26:AB26"/>
    <mergeCell ref="AC26:AE26"/>
    <mergeCell ref="AF26:AH26"/>
    <mergeCell ref="A27:C27"/>
    <mergeCell ref="D27:F27"/>
    <mergeCell ref="G27:J27"/>
    <mergeCell ref="K27:O27"/>
    <mergeCell ref="P27:R27"/>
    <mergeCell ref="S27:U27"/>
    <mergeCell ref="V25:Z25"/>
    <mergeCell ref="AA25:AB25"/>
    <mergeCell ref="AC25:AE25"/>
    <mergeCell ref="AF25:AH25"/>
    <mergeCell ref="A26:C26"/>
    <mergeCell ref="D26:F26"/>
    <mergeCell ref="G26:J26"/>
    <mergeCell ref="K26:O26"/>
    <mergeCell ref="P26:R26"/>
    <mergeCell ref="S26:U26"/>
    <mergeCell ref="V24:Z24"/>
    <mergeCell ref="AA24:AB24"/>
    <mergeCell ref="AC24:AE24"/>
    <mergeCell ref="AF24:AH24"/>
    <mergeCell ref="A25:C25"/>
    <mergeCell ref="D25:F25"/>
    <mergeCell ref="G25:J25"/>
    <mergeCell ref="K25:O25"/>
    <mergeCell ref="P25:R25"/>
    <mergeCell ref="S25:U25"/>
    <mergeCell ref="V23:Z23"/>
    <mergeCell ref="AA23:AB23"/>
    <mergeCell ref="AC23:AE23"/>
    <mergeCell ref="AF23:AH23"/>
    <mergeCell ref="A24:C24"/>
    <mergeCell ref="D24:F24"/>
    <mergeCell ref="G24:J24"/>
    <mergeCell ref="K24:O24"/>
    <mergeCell ref="P24:R24"/>
    <mergeCell ref="S24:U24"/>
    <mergeCell ref="V22:Z22"/>
    <mergeCell ref="AA22:AB22"/>
    <mergeCell ref="AC22:AE22"/>
    <mergeCell ref="AF22:AH22"/>
    <mergeCell ref="A23:C23"/>
    <mergeCell ref="D23:F23"/>
    <mergeCell ref="G23:J23"/>
    <mergeCell ref="K23:O23"/>
    <mergeCell ref="P23:R23"/>
    <mergeCell ref="S23:U23"/>
    <mergeCell ref="V21:Z21"/>
    <mergeCell ref="AA21:AB21"/>
    <mergeCell ref="AC21:AE21"/>
    <mergeCell ref="AF21:AH21"/>
    <mergeCell ref="A22:C22"/>
    <mergeCell ref="D22:F22"/>
    <mergeCell ref="G22:J22"/>
    <mergeCell ref="K22:O22"/>
    <mergeCell ref="P22:R22"/>
    <mergeCell ref="S22:U22"/>
    <mergeCell ref="V20:Z20"/>
    <mergeCell ref="AA20:AB20"/>
    <mergeCell ref="AC20:AE20"/>
    <mergeCell ref="AF20:AH20"/>
    <mergeCell ref="A21:C21"/>
    <mergeCell ref="D21:F21"/>
    <mergeCell ref="G21:J21"/>
    <mergeCell ref="K21:O21"/>
    <mergeCell ref="P21:R21"/>
    <mergeCell ref="S21:U21"/>
    <mergeCell ref="V19:Z19"/>
    <mergeCell ref="AA19:AB19"/>
    <mergeCell ref="AC19:AE19"/>
    <mergeCell ref="AF19:AH19"/>
    <mergeCell ref="A20:C20"/>
    <mergeCell ref="D20:F20"/>
    <mergeCell ref="G20:J20"/>
    <mergeCell ref="K20:O20"/>
    <mergeCell ref="P20:R20"/>
    <mergeCell ref="S20:U20"/>
    <mergeCell ref="V18:Z18"/>
    <mergeCell ref="AA18:AB18"/>
    <mergeCell ref="AC18:AE18"/>
    <mergeCell ref="AF18:AH18"/>
    <mergeCell ref="A19:C19"/>
    <mergeCell ref="D19:F19"/>
    <mergeCell ref="G19:J19"/>
    <mergeCell ref="K19:O19"/>
    <mergeCell ref="P19:R19"/>
    <mergeCell ref="S19:U19"/>
    <mergeCell ref="V17:Z17"/>
    <mergeCell ref="AA17:AB17"/>
    <mergeCell ref="AC17:AE17"/>
    <mergeCell ref="AF17:AH17"/>
    <mergeCell ref="A18:C18"/>
    <mergeCell ref="D18:F18"/>
    <mergeCell ref="G18:J18"/>
    <mergeCell ref="K18:O18"/>
    <mergeCell ref="P18:R18"/>
    <mergeCell ref="S18:U18"/>
    <mergeCell ref="V16:Z16"/>
    <mergeCell ref="AA16:AB16"/>
    <mergeCell ref="AC16:AE16"/>
    <mergeCell ref="AF16:AH16"/>
    <mergeCell ref="A17:C17"/>
    <mergeCell ref="D17:F17"/>
    <mergeCell ref="G17:J17"/>
    <mergeCell ref="K17:O17"/>
    <mergeCell ref="P17:R17"/>
    <mergeCell ref="S17:U17"/>
    <mergeCell ref="V15:Z15"/>
    <mergeCell ref="AA15:AB15"/>
    <mergeCell ref="AC15:AE15"/>
    <mergeCell ref="AF15:AH15"/>
    <mergeCell ref="A16:C16"/>
    <mergeCell ref="D16:F16"/>
    <mergeCell ref="G16:J16"/>
    <mergeCell ref="K16:O16"/>
    <mergeCell ref="P16:R16"/>
    <mergeCell ref="S16:U16"/>
    <mergeCell ref="V14:Z14"/>
    <mergeCell ref="AA14:AB14"/>
    <mergeCell ref="AC14:AE14"/>
    <mergeCell ref="AF14:AH14"/>
    <mergeCell ref="A15:C15"/>
    <mergeCell ref="D15:F15"/>
    <mergeCell ref="G15:J15"/>
    <mergeCell ref="K15:O15"/>
    <mergeCell ref="P15:R15"/>
    <mergeCell ref="S15:U15"/>
    <mergeCell ref="V13:Z13"/>
    <mergeCell ref="AA13:AB13"/>
    <mergeCell ref="AC13:AE13"/>
    <mergeCell ref="AF13:AH13"/>
    <mergeCell ref="A14:C14"/>
    <mergeCell ref="D14:F14"/>
    <mergeCell ref="G14:J14"/>
    <mergeCell ref="K14:O14"/>
    <mergeCell ref="P14:R14"/>
    <mergeCell ref="S14:U14"/>
    <mergeCell ref="V12:Z12"/>
    <mergeCell ref="AA12:AB12"/>
    <mergeCell ref="AC12:AE12"/>
    <mergeCell ref="AF12:AH12"/>
    <mergeCell ref="A13:C13"/>
    <mergeCell ref="D13:F13"/>
    <mergeCell ref="G13:J13"/>
    <mergeCell ref="K13:O13"/>
    <mergeCell ref="P13:R13"/>
    <mergeCell ref="S13:U13"/>
    <mergeCell ref="V11:Z11"/>
    <mergeCell ref="AA11:AB11"/>
    <mergeCell ref="AC11:AE11"/>
    <mergeCell ref="AF11:AH11"/>
    <mergeCell ref="A12:C12"/>
    <mergeCell ref="D12:F12"/>
    <mergeCell ref="G12:J12"/>
    <mergeCell ref="K12:O12"/>
    <mergeCell ref="P12:R12"/>
    <mergeCell ref="S12:U12"/>
    <mergeCell ref="V10:Z10"/>
    <mergeCell ref="AA10:AB10"/>
    <mergeCell ref="AC10:AE10"/>
    <mergeCell ref="AF10:AH10"/>
    <mergeCell ref="A11:C11"/>
    <mergeCell ref="D11:F11"/>
    <mergeCell ref="G11:J11"/>
    <mergeCell ref="K11:O11"/>
    <mergeCell ref="P11:R11"/>
    <mergeCell ref="S11:U11"/>
    <mergeCell ref="V9:Z9"/>
    <mergeCell ref="AA9:AB9"/>
    <mergeCell ref="AC9:AE9"/>
    <mergeCell ref="AF9:AH9"/>
    <mergeCell ref="A10:C10"/>
    <mergeCell ref="D10:F10"/>
    <mergeCell ref="G10:J10"/>
    <mergeCell ref="K10:O10"/>
    <mergeCell ref="P10:R10"/>
    <mergeCell ref="S10:U10"/>
    <mergeCell ref="A9:C9"/>
    <mergeCell ref="D9:F9"/>
    <mergeCell ref="G9:J9"/>
    <mergeCell ref="K9:O9"/>
    <mergeCell ref="P9:R9"/>
    <mergeCell ref="S9:U9"/>
    <mergeCell ref="G8:I8"/>
    <mergeCell ref="K8:N8"/>
    <mergeCell ref="P8:Q8"/>
    <mergeCell ref="S8:T8"/>
    <mergeCell ref="V8:Y8"/>
    <mergeCell ref="AE8:AG8"/>
    <mergeCell ref="A2:K2"/>
    <mergeCell ref="M2:AI2"/>
    <mergeCell ref="C3:W3"/>
    <mergeCell ref="C4:W4"/>
    <mergeCell ref="Q6:AF6"/>
    <mergeCell ref="A7:C8"/>
    <mergeCell ref="D7:M7"/>
    <mergeCell ref="P7:X7"/>
    <mergeCell ref="AA7:AG7"/>
    <mergeCell ref="D8:E8"/>
  </mergeCells>
  <printOptions/>
  <pageMargins left="0.34" right="0.31" top="0.33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MrAQAQ</dc:creator>
  <cp:keywords/>
  <dc:description/>
  <cp:lastModifiedBy>MrAQAQ</cp:lastModifiedBy>
  <cp:lastPrinted>2024-04-24T02:55:09Z</cp:lastPrinted>
  <dcterms:created xsi:type="dcterms:W3CDTF">2024-04-23T09:46:28Z</dcterms:created>
  <dcterms:modified xsi:type="dcterms:W3CDTF">2024-04-24T02:55:29Z</dcterms:modified>
  <cp:category/>
  <cp:version/>
  <cp:contentType/>
  <cp:contentStatus/>
</cp:coreProperties>
</file>